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DieseArbeitsmappe" defaultThemeVersion="166925"/>
  <mc:AlternateContent xmlns:mc="http://schemas.openxmlformats.org/markup-compatibility/2006">
    <mc:Choice Requires="x15">
      <x15ac:absPath xmlns:x15ac="http://schemas.microsoft.com/office/spreadsheetml/2010/11/ac" url="C:\Users\IIÖ Julia Wein\Desktop\"/>
    </mc:Choice>
  </mc:AlternateContent>
  <xr:revisionPtr revIDLastSave="0" documentId="8_{B350BD9B-683E-469A-8141-6C0D821620EC}" xr6:coauthVersionLast="47" xr6:coauthVersionMax="47" xr10:uidLastSave="{00000000-0000-0000-0000-000000000000}"/>
  <bookViews>
    <workbookView xWindow="-108" yWindow="-108" windowWidth="23256" windowHeight="12576" firstSheet="1" activeTab="1" xr2:uid="{2C3B861B-995E-49FF-B84B-1DF6D35AD1D7}"/>
  </bookViews>
  <sheets>
    <sheet name="Start" sheetId="1" r:id="rId1"/>
    <sheet name="How to Use" sheetId="13" r:id="rId2"/>
    <sheet name="Input -&gt;" sheetId="11" r:id="rId3"/>
    <sheet name="Targets" sheetId="2" r:id="rId4"/>
    <sheet name="Strategy" sheetId="3" r:id="rId5"/>
    <sheet name="Organizational Structure" sheetId="4" r:id="rId6"/>
    <sheet name="Operational Measures" sheetId="5" r:id="rId7"/>
    <sheet name="Tracking&amp;Reporting" sheetId="6" r:id="rId8"/>
    <sheet name="Output -&gt;" sheetId="12" r:id="rId9"/>
    <sheet name="Results" sheetId="7" r:id="rId10"/>
    <sheet name="Explanation of Terms" sheetId="14" r:id="rId11"/>
    <sheet name="Print" sheetId="10" r:id="rId12"/>
    <sheet name="Backend" sheetId="8" r:id="rId13"/>
  </sheets>
  <definedNames>
    <definedName name="_xlnm.Print_Area" localSheetId="11">Print!$A$2:$I$60</definedName>
    <definedName name="_xlnm.Print_Area" localSheetId="9">Results!$B$2:$J$59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H6" i="10" l="1"/>
  <c r="G6" i="10"/>
  <c r="F6" i="10"/>
  <c r="E6" i="10"/>
  <c r="D6" i="10"/>
  <c r="C6" i="10"/>
  <c r="H27" i="10"/>
  <c r="C12" i="10"/>
  <c r="D12" i="10"/>
  <c r="E12" i="10"/>
  <c r="F12" i="10"/>
  <c r="G12" i="10"/>
  <c r="H12" i="10"/>
  <c r="C11" i="10"/>
  <c r="D11" i="10"/>
  <c r="E11" i="10"/>
  <c r="F11" i="10"/>
  <c r="G11" i="10"/>
  <c r="H11" i="10"/>
  <c r="C9" i="10"/>
  <c r="D9" i="10"/>
  <c r="E9" i="10"/>
  <c r="F9" i="10"/>
  <c r="G9" i="10"/>
  <c r="H9" i="10"/>
  <c r="C8" i="10"/>
  <c r="D8" i="10"/>
  <c r="E8" i="10"/>
  <c r="F8" i="10"/>
  <c r="G8" i="10"/>
  <c r="H8" i="10"/>
  <c r="C7" i="10"/>
  <c r="D7" i="10"/>
  <c r="E7" i="10"/>
  <c r="F7" i="10"/>
  <c r="G7" i="10"/>
  <c r="H7" i="10"/>
  <c r="D54" i="10"/>
  <c r="E54" i="10"/>
  <c r="F54" i="10"/>
  <c r="G54" i="10"/>
  <c r="H54" i="10"/>
  <c r="D55" i="10"/>
  <c r="E55" i="10"/>
  <c r="F55" i="10"/>
  <c r="G55" i="10"/>
  <c r="H55" i="10"/>
  <c r="D56" i="10"/>
  <c r="E56" i="10"/>
  <c r="F56" i="10"/>
  <c r="G56" i="10"/>
  <c r="H56" i="10"/>
  <c r="D57" i="10"/>
  <c r="E57" i="10"/>
  <c r="F57" i="10"/>
  <c r="G57" i="10"/>
  <c r="H57" i="10"/>
  <c r="D58" i="10"/>
  <c r="E58" i="10"/>
  <c r="F58" i="10"/>
  <c r="G58" i="10"/>
  <c r="H58" i="10"/>
  <c r="D59" i="10"/>
  <c r="E59" i="10"/>
  <c r="F59" i="10"/>
  <c r="G59" i="10"/>
  <c r="H59" i="10"/>
  <c r="E53" i="10"/>
  <c r="F53" i="10"/>
  <c r="G53" i="10"/>
  <c r="H53" i="10"/>
  <c r="D53" i="10"/>
  <c r="D41" i="10"/>
  <c r="E41" i="10"/>
  <c r="F41" i="10"/>
  <c r="G41" i="10"/>
  <c r="H41" i="10"/>
  <c r="D42" i="10"/>
  <c r="E42" i="10"/>
  <c r="F42" i="10"/>
  <c r="G42" i="10"/>
  <c r="H42" i="10"/>
  <c r="D43" i="10"/>
  <c r="E43" i="10"/>
  <c r="F43" i="10"/>
  <c r="G43" i="10"/>
  <c r="H43" i="10"/>
  <c r="D44" i="10"/>
  <c r="E44" i="10"/>
  <c r="F44" i="10"/>
  <c r="G44" i="10"/>
  <c r="H44" i="10"/>
  <c r="D45" i="10"/>
  <c r="E45" i="10"/>
  <c r="F45" i="10"/>
  <c r="G45" i="10"/>
  <c r="H45" i="10"/>
  <c r="D46" i="10"/>
  <c r="E46" i="10"/>
  <c r="F46" i="10"/>
  <c r="G46" i="10"/>
  <c r="H46" i="10"/>
  <c r="D47" i="10"/>
  <c r="E47" i="10"/>
  <c r="F47" i="10"/>
  <c r="G47" i="10"/>
  <c r="H47" i="10"/>
  <c r="D48" i="10"/>
  <c r="E48" i="10"/>
  <c r="F48" i="10"/>
  <c r="G48" i="10"/>
  <c r="H48" i="10"/>
  <c r="D49" i="10"/>
  <c r="E49" i="10"/>
  <c r="F49" i="10"/>
  <c r="G49" i="10"/>
  <c r="H49" i="10"/>
  <c r="D50" i="10"/>
  <c r="E50" i="10"/>
  <c r="F50" i="10"/>
  <c r="G50" i="10"/>
  <c r="H50" i="10"/>
  <c r="E40" i="10"/>
  <c r="F40" i="10"/>
  <c r="G40" i="10"/>
  <c r="H40" i="10"/>
  <c r="D40" i="10"/>
  <c r="D33" i="10"/>
  <c r="E33" i="10"/>
  <c r="F33" i="10"/>
  <c r="G33" i="10"/>
  <c r="H33" i="10"/>
  <c r="D34" i="10"/>
  <c r="E34" i="10"/>
  <c r="F34" i="10"/>
  <c r="G34" i="10"/>
  <c r="H34" i="10"/>
  <c r="D35" i="10"/>
  <c r="E35" i="10"/>
  <c r="F35" i="10"/>
  <c r="G35" i="10"/>
  <c r="H35" i="10"/>
  <c r="D36" i="10"/>
  <c r="E36" i="10"/>
  <c r="F36" i="10"/>
  <c r="G36" i="10"/>
  <c r="H36" i="10"/>
  <c r="E32" i="10"/>
  <c r="F32" i="10"/>
  <c r="G32" i="10"/>
  <c r="H32" i="10"/>
  <c r="D32" i="10"/>
  <c r="D20" i="10"/>
  <c r="E20" i="10"/>
  <c r="F20" i="10"/>
  <c r="G20" i="10"/>
  <c r="H20" i="10"/>
  <c r="D21" i="10"/>
  <c r="E21" i="10"/>
  <c r="F21" i="10"/>
  <c r="G21" i="10"/>
  <c r="H21" i="10"/>
  <c r="D22" i="10"/>
  <c r="E22" i="10"/>
  <c r="F22" i="10"/>
  <c r="G22" i="10"/>
  <c r="H22" i="10"/>
  <c r="D23" i="10"/>
  <c r="E23" i="10"/>
  <c r="F23" i="10"/>
  <c r="G23" i="10"/>
  <c r="H23" i="10"/>
  <c r="D24" i="10"/>
  <c r="E24" i="10"/>
  <c r="F24" i="10"/>
  <c r="G24" i="10"/>
  <c r="H24" i="10"/>
  <c r="D25" i="10"/>
  <c r="E25" i="10"/>
  <c r="F25" i="10"/>
  <c r="G25" i="10"/>
  <c r="H25" i="10"/>
  <c r="D26" i="10"/>
  <c r="E26" i="10"/>
  <c r="F26" i="10"/>
  <c r="G26" i="10"/>
  <c r="H26" i="10"/>
  <c r="E19" i="10"/>
  <c r="F19" i="10"/>
  <c r="G19" i="10"/>
  <c r="H19" i="10"/>
  <c r="D19" i="10"/>
  <c r="G5" i="10"/>
  <c r="H5" i="10"/>
  <c r="G10" i="10"/>
  <c r="H10" i="10"/>
  <c r="G13" i="10"/>
  <c r="H13" i="10"/>
  <c r="G14" i="10"/>
  <c r="H14" i="10"/>
  <c r="G15" i="10"/>
  <c r="H15" i="10"/>
  <c r="G16" i="10"/>
  <c r="H16" i="10"/>
  <c r="F10" i="10"/>
  <c r="F13" i="10"/>
  <c r="F14" i="10"/>
  <c r="F15" i="10"/>
  <c r="F16" i="10"/>
  <c r="F5" i="10"/>
  <c r="E10" i="10"/>
  <c r="E13" i="10"/>
  <c r="E14" i="10"/>
  <c r="E15" i="10"/>
  <c r="E16" i="10"/>
  <c r="E5" i="10"/>
  <c r="D10" i="10"/>
  <c r="D13" i="10"/>
  <c r="D14" i="10"/>
  <c r="D15" i="10"/>
  <c r="D16" i="10"/>
  <c r="D5" i="10"/>
  <c r="H60" i="10"/>
  <c r="J59" i="7"/>
  <c r="C54" i="10"/>
  <c r="C55" i="10"/>
  <c r="C56" i="10"/>
  <c r="C57" i="10"/>
  <c r="C58" i="10"/>
  <c r="C59" i="10"/>
  <c r="C53" i="10"/>
  <c r="C41" i="10"/>
  <c r="C42" i="10"/>
  <c r="C43" i="10"/>
  <c r="C44" i="10"/>
  <c r="C45" i="10"/>
  <c r="C46" i="10"/>
  <c r="C47" i="10"/>
  <c r="C48" i="10"/>
  <c r="C49" i="10"/>
  <c r="C50" i="10"/>
  <c r="C40" i="10"/>
  <c r="C33" i="10"/>
  <c r="C34" i="10"/>
  <c r="C35" i="10"/>
  <c r="C36" i="10"/>
  <c r="C32" i="10"/>
  <c r="C20" i="10"/>
  <c r="C21" i="10"/>
  <c r="C22" i="10"/>
  <c r="C23" i="10"/>
  <c r="C24" i="10"/>
  <c r="C25" i="10"/>
  <c r="C26" i="10"/>
  <c r="C19" i="10"/>
  <c r="C10" i="10"/>
  <c r="C13" i="10"/>
  <c r="C14" i="10"/>
  <c r="C15" i="10"/>
  <c r="C16" i="10"/>
  <c r="C5" i="10"/>
  <c r="G14" i="6" l="1"/>
  <c r="F14" i="6"/>
  <c r="E14" i="6"/>
  <c r="D14" i="6"/>
  <c r="C14" i="6"/>
  <c r="B14" i="6"/>
  <c r="O13" i="6"/>
  <c r="O12" i="6"/>
  <c r="O11" i="6"/>
  <c r="O10" i="6"/>
  <c r="O9" i="6"/>
  <c r="O8" i="6"/>
  <c r="O7" i="6"/>
  <c r="B19" i="5"/>
  <c r="O10" i="5"/>
  <c r="O8" i="5"/>
  <c r="O9" i="5"/>
  <c r="O11" i="5"/>
  <c r="O12" i="5"/>
  <c r="O13" i="5"/>
  <c r="G19" i="5"/>
  <c r="F19" i="5"/>
  <c r="E19" i="5"/>
  <c r="D19" i="5"/>
  <c r="C19" i="5"/>
  <c r="O18" i="5"/>
  <c r="O17" i="5"/>
  <c r="O16" i="5"/>
  <c r="O14" i="5"/>
  <c r="O7" i="5"/>
  <c r="G12" i="4"/>
  <c r="F12" i="4"/>
  <c r="E12" i="4"/>
  <c r="D12" i="4"/>
  <c r="C12" i="4"/>
  <c r="B12" i="4"/>
  <c r="O11" i="4"/>
  <c r="O10" i="4"/>
  <c r="O9" i="4"/>
  <c r="O8" i="4"/>
  <c r="O7" i="4"/>
  <c r="O11" i="3"/>
  <c r="O12" i="3"/>
  <c r="B15" i="3"/>
  <c r="O7" i="3"/>
  <c r="G15" i="3"/>
  <c r="F15" i="3"/>
  <c r="E15" i="3"/>
  <c r="D15" i="3"/>
  <c r="C15" i="3"/>
  <c r="O14" i="3"/>
  <c r="O13" i="3"/>
  <c r="O10" i="3"/>
  <c r="O9" i="3"/>
  <c r="O8" i="3"/>
  <c r="O12" i="2"/>
  <c r="O15" i="2"/>
  <c r="O16" i="2"/>
  <c r="O17" i="2"/>
  <c r="O18" i="2"/>
  <c r="O7" i="2"/>
  <c r="C19" i="2"/>
  <c r="D19" i="2"/>
  <c r="E19" i="2"/>
  <c r="F19" i="2"/>
  <c r="G19" i="2"/>
  <c r="B19" i="2"/>
  <c r="I21" i="6" l="1"/>
  <c r="E13" i="7" s="1"/>
  <c r="I26" i="5"/>
  <c r="E12" i="7" s="1"/>
  <c r="I19" i="4"/>
  <c r="E11" i="7" s="1"/>
  <c r="I22" i="3"/>
  <c r="E10" i="7" s="1"/>
  <c r="I26" i="2"/>
  <c r="E9" i="7" s="1"/>
  <c r="E14" i="7" l="1"/>
  <c r="G13" i="7" s="1"/>
  <c r="G9" i="7" l="1"/>
  <c r="H5" i="8"/>
</calcChain>
</file>

<file path=xl/sharedStrings.xml><?xml version="1.0" encoding="utf-8"?>
<sst xmlns="http://schemas.openxmlformats.org/spreadsheetml/2006/main" count="476" uniqueCount="263">
  <si>
    <t>Net Zero Target</t>
  </si>
  <si>
    <t>No corporate goal</t>
  </si>
  <si>
    <t>2050-2060</t>
  </si>
  <si>
    <t>Self-defined goals</t>
  </si>
  <si>
    <t>Embodied Carbon</t>
  </si>
  <si>
    <t>None</t>
  </si>
  <si>
    <t>Internal Embodied Carbon budgets; waiver of new construction – focus on refurbishments</t>
  </si>
  <si>
    <t>Ex ante defined Retrofit quote</t>
  </si>
  <si>
    <t xml:space="preserve">Continuous review according to fulfillment rate and need </t>
  </si>
  <si>
    <t>Share- and Stakeholder</t>
  </si>
  <si>
    <t>Focus on short term shareholder interest</t>
  </si>
  <si>
    <t>Consideration of mid and long term shareholder interests</t>
  </si>
  <si>
    <t>Integration of stakeholder interests in the decision making process</t>
  </si>
  <si>
    <t>Crisis resilience</t>
  </si>
  <si>
    <t>Postpone or cancels reduction targets</t>
  </si>
  <si>
    <t>Maintain targets and wait for market development</t>
  </si>
  <si>
    <t>Target review and update independent of short and mid term developments</t>
  </si>
  <si>
    <t>Net Zero Commitments in the Real Estate Industry</t>
  </si>
  <si>
    <t>Backend</t>
  </si>
  <si>
    <t xml:space="preserve">List of possible fields of operation </t>
  </si>
  <si>
    <t>Developer</t>
  </si>
  <si>
    <t>Facility Manager/ Property Manager</t>
  </si>
  <si>
    <t>Financier</t>
  </si>
  <si>
    <t>Transaction</t>
  </si>
  <si>
    <t>Targets</t>
  </si>
  <si>
    <t>Weighting</t>
  </si>
  <si>
    <t>Where are we?</t>
  </si>
  <si>
    <t>Who is in charge?</t>
  </si>
  <si>
    <t>Priority for us?</t>
  </si>
  <si>
    <t>Next steps for improvement</t>
  </si>
  <si>
    <t>Until when?</t>
  </si>
  <si>
    <t xml:space="preserve">Stages of Implementation </t>
  </si>
  <si>
    <t>Laggard</t>
  </si>
  <si>
    <t>Current Standard</t>
  </si>
  <si>
    <t>Pioneer</t>
  </si>
  <si>
    <t>Comments</t>
  </si>
  <si>
    <t>Score Setting Targets:</t>
  </si>
  <si>
    <t>Strategies</t>
  </si>
  <si>
    <t>Individual Score</t>
  </si>
  <si>
    <t>Business Case</t>
  </si>
  <si>
    <t>Responsibility of strategy building</t>
  </si>
  <si>
    <t>Scope</t>
  </si>
  <si>
    <t>Support</t>
  </si>
  <si>
    <t xml:space="preserve">Timeframe </t>
  </si>
  <si>
    <t>Check viability of the business model in a net-zero economy</t>
  </si>
  <si>
    <t>Adjustment of business processes to improve the viability</t>
  </si>
  <si>
    <t>Development of new business segments in accordance to ESG targets</t>
  </si>
  <si>
    <t>Marketing and Public Relations</t>
  </si>
  <si>
    <t>ESG-Team</t>
  </si>
  <si>
    <t>ESG-Team in collaboration with executive management</t>
  </si>
  <si>
    <t>No clear responsibility</t>
  </si>
  <si>
    <t>Individual Subdivisions</t>
  </si>
  <si>
    <t>Scope 1 and 2 of core business</t>
  </si>
  <si>
    <t xml:space="preserve">Holistic approach for the company, Scope 1-3 </t>
  </si>
  <si>
    <t>No support taken</t>
  </si>
  <si>
    <t>Orientation on existing frameworks and initiatives, exchange with market participants</t>
  </si>
  <si>
    <t>Cooperation with partners to develop a tailormade strategy</t>
  </si>
  <si>
    <t>Fully reliant on Offsets</t>
  </si>
  <si>
    <t>Focus on Abatement, but Offset significant part of strategy</t>
  </si>
  <si>
    <t>Only abatement, offsetting not part of the strategy</t>
  </si>
  <si>
    <t>No materiality check, random execution</t>
  </si>
  <si>
    <t xml:space="preserve">Prioritization according to importance </t>
  </si>
  <si>
    <t>Extensively elaborated mitigation hirachie and ongoing review</t>
  </si>
  <si>
    <t xml:space="preserve">Long-term </t>
  </si>
  <si>
    <t>Long-term and additional short-term strategies for action requirements</t>
  </si>
  <si>
    <t>Individual employees</t>
  </si>
  <si>
    <t>ESG Team</t>
  </si>
  <si>
    <t>Leadership</t>
  </si>
  <si>
    <t>No clear leadership</t>
  </si>
  <si>
    <t>No ESG tools in use</t>
  </si>
  <si>
    <t>Use of market standard tools e.g. CRREM</t>
  </si>
  <si>
    <t xml:space="preserve">No ESG guidelines </t>
  </si>
  <si>
    <t>Firmly anchored in the corporate culture</t>
  </si>
  <si>
    <t>Limitation to conventional processes</t>
  </si>
  <si>
    <t>Open to innovative ideas but slow implementation</t>
  </si>
  <si>
    <t xml:space="preserve">Innovation is actively promoted and implemented within the company </t>
  </si>
  <si>
    <t>Organizational Structure</t>
  </si>
  <si>
    <t>Operational Measures</t>
  </si>
  <si>
    <t>Financial Incentives</t>
  </si>
  <si>
    <t>Little to none</t>
  </si>
  <si>
    <t>Implementation of company ESG guide for employees</t>
  </si>
  <si>
    <t>Detailed guide with milestones broken down for every asset in the portfolio</t>
  </si>
  <si>
    <t>Training</t>
  </si>
  <si>
    <t>No ESG training</t>
  </si>
  <si>
    <t>Voluntary training for some employees</t>
  </si>
  <si>
    <t>Compulsory ESG training for every new employees and decision makers (incl. Executive Management)</t>
  </si>
  <si>
    <t>None or low carbon price without consequences</t>
  </si>
  <si>
    <t>Ambitious internal CO2 price paid into company-owned GHG reduction fund</t>
  </si>
  <si>
    <t>No integration into transaction process</t>
  </si>
  <si>
    <t>Partly integrated in DD</t>
  </si>
  <si>
    <t>Extensive ESG DD, essential part of transaction process</t>
  </si>
  <si>
    <t>LCA-Assessment</t>
  </si>
  <si>
    <t>Chosen solely by lowest price</t>
  </si>
  <si>
    <t>Question supply chain for ESG performance</t>
  </si>
  <si>
    <t>Review of supply chain and active creation of demand for sustainable products</t>
  </si>
  <si>
    <t xml:space="preserve">No efforts to capture </t>
  </si>
  <si>
    <t>Start to Calculate a carbon footprint</t>
  </si>
  <si>
    <t>Calculate a robust carbon footprint of your portfolio</t>
  </si>
  <si>
    <t>No/Little use of renewable energy</t>
  </si>
  <si>
    <t>Green Leases</t>
  </si>
  <si>
    <t>No aspirations</t>
  </si>
  <si>
    <t>Active proposal, but no targets</t>
  </si>
  <si>
    <t xml:space="preserve">Only use of normal financing products </t>
  </si>
  <si>
    <t xml:space="preserve">Sporadic demand for sustainable financial products </t>
  </si>
  <si>
    <t>Predominant demand for sustainable financial products</t>
  </si>
  <si>
    <t>Tracking Reporting</t>
  </si>
  <si>
    <t>Standardization</t>
  </si>
  <si>
    <t xml:space="preserve">No reporting or data collection standard applied </t>
  </si>
  <si>
    <t>Minimum standards aligned with regulation</t>
  </si>
  <si>
    <t>Emission data is collected centralized by the ESG team</t>
  </si>
  <si>
    <t>Analog internal collection by the employees</t>
  </si>
  <si>
    <t>Automized collection of relevant date via smart meters and digital data collection platform, collection of certified data</t>
  </si>
  <si>
    <t>Superficial data analysis – no public reporting</t>
  </si>
  <si>
    <t>Systemized analysis done by ESG department, reporting yearly to C level, partly public disclosure of results</t>
  </si>
  <si>
    <t>Systemized analysis done by ESG department, reporting quarterly to C level, full public disclosure of results</t>
  </si>
  <si>
    <t>ESG KPI’s</t>
  </si>
  <si>
    <t>No scope</t>
  </si>
  <si>
    <t>Scope 1 and 2</t>
  </si>
  <si>
    <t xml:space="preserve">Analysis of Scope 1-3 </t>
  </si>
  <si>
    <t>Benchmarking</t>
  </si>
  <si>
    <t>No benchmarking taking place</t>
  </si>
  <si>
    <t>Benchmarking taking place, but not standardized and disclosed</t>
  </si>
  <si>
    <t>Benchmarking against the individual peer group (with GRESB e.g.)</t>
  </si>
  <si>
    <t>Transparency</t>
  </si>
  <si>
    <t>Transparency not secured, no standardized procedure</t>
  </si>
  <si>
    <t>Internally secured transparency – procedure standardized, partly public disclosure</t>
  </si>
  <si>
    <t xml:space="preserve">Full internal and external transparency, honest communication of mistakes and shortcomings </t>
  </si>
  <si>
    <t xml:space="preserve">None </t>
  </si>
  <si>
    <t xml:space="preserve">New construction </t>
  </si>
  <si>
    <t xml:space="preserve">Score </t>
  </si>
  <si>
    <t>Strategy</t>
  </si>
  <si>
    <t>Score Setting Strategies</t>
  </si>
  <si>
    <t>Score Organizational Structure:</t>
  </si>
  <si>
    <t>Score Operational Measures:</t>
  </si>
  <si>
    <t>Score Tracking &amp; Reporting:</t>
  </si>
  <si>
    <t>Tracking &amp; Reporting</t>
  </si>
  <si>
    <t>Overall</t>
  </si>
  <si>
    <t>Graph data</t>
  </si>
  <si>
    <t>Overall Score</t>
  </si>
  <si>
    <t>Start</t>
  </si>
  <si>
    <t>Stage</t>
  </si>
  <si>
    <t>Assessment of Implementation Progress</t>
  </si>
  <si>
    <t>Choose your main field of operation before starting:</t>
  </si>
  <si>
    <t>Stage with highest progress:</t>
  </si>
  <si>
    <t>Stage with lowest progress:</t>
  </si>
  <si>
    <t>Assessment Results</t>
  </si>
  <si>
    <t>Assessment</t>
  </si>
  <si>
    <t>Input</t>
  </si>
  <si>
    <t>Output</t>
  </si>
  <si>
    <r>
      <t xml:space="preserve">Next Step (Strategy) </t>
    </r>
    <r>
      <rPr>
        <b/>
        <sz val="18"/>
        <color theme="9" tint="-0.499984740745262"/>
        <rFont val="Wingdings"/>
        <charset val="2"/>
      </rPr>
      <t>è</t>
    </r>
  </si>
  <si>
    <r>
      <t xml:space="preserve">Next Step (Organizational Structure) </t>
    </r>
    <r>
      <rPr>
        <b/>
        <sz val="18"/>
        <color theme="9" tint="-0.499984740745262"/>
        <rFont val="Wingdings"/>
        <charset val="2"/>
      </rPr>
      <t>è</t>
    </r>
  </si>
  <si>
    <r>
      <t xml:space="preserve">Next Step (Operational Measures) </t>
    </r>
    <r>
      <rPr>
        <b/>
        <sz val="18"/>
        <color theme="9" tint="-0.499984740745262"/>
        <rFont val="Wingdings"/>
        <charset val="2"/>
      </rPr>
      <t>è</t>
    </r>
  </si>
  <si>
    <r>
      <t xml:space="preserve">See Results </t>
    </r>
    <r>
      <rPr>
        <b/>
        <sz val="18"/>
        <color theme="9" tint="-0.499984740745262"/>
        <rFont val="Wingdings"/>
        <charset val="2"/>
      </rPr>
      <t>è</t>
    </r>
  </si>
  <si>
    <r>
      <t xml:space="preserve">Next Step (Tracking &amp; Reporting) </t>
    </r>
    <r>
      <rPr>
        <b/>
        <sz val="18"/>
        <color theme="9" tint="-0.499984740745262"/>
        <rFont val="Wingdings"/>
        <charset val="2"/>
      </rPr>
      <t>è</t>
    </r>
  </si>
  <si>
    <t>How to Use the tool</t>
  </si>
  <si>
    <t>2. Press the "Start" Button to go to the first assessment step:</t>
  </si>
  <si>
    <t>3. On the left side of each of the 5 steps, indivdual measures or characteristics assigned to the step are listed (grey background)</t>
  </si>
  <si>
    <t>High</t>
  </si>
  <si>
    <t>Head of ESG</t>
  </si>
  <si>
    <t>Increase ambition and test feasability</t>
  </si>
  <si>
    <t>Keep cost in mind</t>
  </si>
  <si>
    <t>4. (OPTIONAL): Fill out the additionally provided fields, to track progress and determine responsibilities:</t>
  </si>
  <si>
    <t>5. After filling out the degree of fullfillment (and the text fields) for all measures listed in the step, click on the button on the bottom right of the sheet to go to the next step:</t>
  </si>
  <si>
    <t>6. Continue filling out all the steps until reaching the result page</t>
  </si>
  <si>
    <t>7. After seeing your results, click on the Button "Click to print Results!" to automatically create a pdf, summarizing your results and comments:</t>
  </si>
  <si>
    <t>Final: Use the assessment results as discussion basis to tackle the identified action gaps and increase the feasability of your Net Zero Commitment</t>
  </si>
  <si>
    <t>Go to Start</t>
  </si>
  <si>
    <t>Development of individual tools suitable for the needs of the company</t>
  </si>
  <si>
    <t>Little ESG implementation</t>
  </si>
  <si>
    <t>Developed by:</t>
  </si>
  <si>
    <t>We would like to thank our partners for the support</t>
  </si>
  <si>
    <t>Detailed reporting and monitoring system supported by a publicly recognized standard (e.g. EPRA sBPR)</t>
  </si>
  <si>
    <t>Level of Priotrity</t>
  </si>
  <si>
    <t>Low</t>
  </si>
  <si>
    <t>Medium</t>
  </si>
  <si>
    <t>Emission Reduction Scope</t>
  </si>
  <si>
    <t>No reduction plan in place</t>
  </si>
  <si>
    <t>Reduction plan developed using official guidelines (e.g. Green Governance)</t>
  </si>
  <si>
    <t>ESG Due Diligence (DD)</t>
  </si>
  <si>
    <t xml:space="preserve">The weighting system </t>
  </si>
  <si>
    <t>Asset Manager/ Fund Manager</t>
  </si>
  <si>
    <t>Asset Owner</t>
  </si>
  <si>
    <t>Emission Reduction Plan</t>
  </si>
  <si>
    <t>Abatement</t>
  </si>
  <si>
    <t>Offsetting</t>
  </si>
  <si>
    <t>Mitigation Hirachy</t>
  </si>
  <si>
    <t>Scope 1 refers to direct emissions, that the company causes by operating the things that it owns or controls.
Scope 2 emissions are indirect emissions created by the production of the energy that an organzation buys. 
Scope 3 emission are indirect emissions produced by customers using the company's products or those produced by suppliers making products that company uses.</t>
  </si>
  <si>
    <r>
      <t>Plan stating when and how a company is generally reducing it's emissions ending with the Net Zero target. The plan should include intermediate targets, as well as identification of the most important sources of the companys CO</t>
    </r>
    <r>
      <rPr>
        <vertAlign val="subscript"/>
        <sz val="11"/>
        <color theme="1"/>
        <rFont val="Arial"/>
        <family val="2"/>
      </rPr>
      <t xml:space="preserve">2e </t>
    </r>
    <r>
      <rPr>
        <sz val="11"/>
        <color theme="1"/>
        <rFont val="Arial"/>
        <family val="2"/>
      </rPr>
      <t xml:space="preserve">emissions and measures tackeling these emissions. </t>
    </r>
  </si>
  <si>
    <r>
      <t>Embodied Carbon (or grey carbon) are CO</t>
    </r>
    <r>
      <rPr>
        <vertAlign val="subscript"/>
        <sz val="11"/>
        <color theme="1"/>
        <rFont val="Arial"/>
        <family val="2"/>
      </rPr>
      <t>2e</t>
    </r>
    <r>
      <rPr>
        <sz val="11"/>
        <color theme="1"/>
        <rFont val="Arial"/>
        <family val="2"/>
      </rPr>
      <t xml:space="preserve"> emissions associated with the production, transportation construction and finally the disposal of materials. </t>
    </r>
  </si>
  <si>
    <r>
      <t>Abatement refers to the efforts reducing the CO</t>
    </r>
    <r>
      <rPr>
        <vertAlign val="subscript"/>
        <sz val="11"/>
        <color theme="1"/>
        <rFont val="Arial"/>
        <family val="2"/>
      </rPr>
      <t>2e</t>
    </r>
    <r>
      <rPr>
        <sz val="11"/>
        <color theme="1"/>
        <rFont val="Arial"/>
        <family val="2"/>
      </rPr>
      <t xml:space="preserve"> emissions of a company, by using more efficient processes, different energy sources etc.. It should generally be preferred over offsetting.</t>
    </r>
  </si>
  <si>
    <t xml:space="preserve">Offsetting refers to the process of reducing carbon emissions by using carbon capturing or similar products to reduce the net emissions of a company. </t>
  </si>
  <si>
    <t xml:space="preserve">Mitigation hirachy is the process of prioritizing one carbon reduction measure over another, due to it's impact and materiality in a company. </t>
  </si>
  <si>
    <t xml:space="preserve">Short for Life Cycle Assessment - identifying all the emissions of a product/ material/ building during ist whole life cycle. </t>
  </si>
  <si>
    <t xml:space="preserve">Lease agreement aligning the interests of landlords and tenants around sustainability measures such as energy efficiency  etc. </t>
  </si>
  <si>
    <t>Term</t>
  </si>
  <si>
    <t xml:space="preserve">Explanation </t>
  </si>
  <si>
    <t>Fossil Fuels</t>
  </si>
  <si>
    <t>High dependency of onsite fossil fuels</t>
  </si>
  <si>
    <t>Use less than 70% onsite fossil fuels</t>
  </si>
  <si>
    <t>Partly using PV, wind or other renewable energy sources at the majority of  locations</t>
  </si>
  <si>
    <t>No dependency on onsite fossil fuels and Ensure majority is off-site energy or procured from renewable-backed sources, where available</t>
  </si>
  <si>
    <t>Full potential of on- and offsite renewable energy usage is identified and used - availability of renewable enrgy is a purchase criterion</t>
  </si>
  <si>
    <t>This assessment of implementation progress can be used by ESG professionals and executive management to determine if their action is aligned with their commitment. The tool is designed as support for internal use only; it does not serve as a benchmarking system between companies but rather as a strategic management approach to identify possible fields of improvement. The assessment leads users through the implementation steps, providing three different stages of fulfillment for every subcategory. At the end of the assessment, the provided answers are aggregated, showing users where they might need to improve the action taken. Depending on the main field of operation, the weighting of the individual measures changes according to their materiality for this particular class of market participant. Note that depending on the time of use, the current standards might have changed.</t>
  </si>
  <si>
    <t>For each measure, three degrees of fulfillment are defined: laggard (lowest progress), intermediate, and pioneer (highest progress). These stages of progress were determined by analyzing the publications of companies announcing a net-zero carbon target and interviews with experts of leading real estate companies globally. A more detailed description of the measures can be found in the publication "Green Governance - A Holistic Approach to Developing Feasible and Successful Net Zero Commitments in the Real Estate Industry."</t>
  </si>
  <si>
    <t>Choose the degree that best fits your company in the field "Where are we?" The current standard in this case is the stage of progress that we determined to be most frequently implemented in companies committing to net-zero emissions. Pioneers, on the other hand, represent the leading implementation progress. Eventually, to successfully achieve their targets, market participants will have to reach the pioneer progress stage in most measures. Laggard progress, on the other hand, puts the company at greater risk of failing their target. The progress stages are dynamic, and it can be expected that some of the current standard positions will be considered laggard progress in the future.</t>
  </si>
  <si>
    <t>Each class of operation is matched with individual weights for all measures. Measures that are very important to one field of operation are weighted with 5, measures that are important but not fundamental are weighted with 3, and measures with little importance are weighted with 1. These weights are then multiplied by the stage of progress of the user (laggard = 1, current standard = 2, pioneer = 3). Finally, the average is calculated to get the overall progress of the implementation step. The weighting was derived from the insights gathered during the interviews and the analysis of multiple reports. A more detailed overview of the insights can be found in the publication "Green Governance - A Holistic Approach to Developing Feasible and Successful Net Zero Commitments in the Real Estate Industry."</t>
  </si>
  <si>
    <t>If users want to adjust the weighting to fit their own perception of importance, the weights can be easily customized and just have to be hard-coded into the tables. To do this, the hidden columns have to be extended, and the adjustments typed into the corresponding cells.</t>
  </si>
  <si>
    <t xml:space="preserve">How do I choose my main field of operation? </t>
  </si>
  <si>
    <t xml:space="preserve">1. Start the assessment by selecting the main field of operation of your company on the "Start" page. Companies should choose the field of operation depending on what suits their business models best. Depending on the field of operation, the materiality for certain measures can differ greatly. While asset managers will have to put their main focus on reducing operational emissions, developers have to reduce the amount of embodied carbon emitted in their projects. Many companies will have different fields of operation, however it is important to choose the largest field of operation. After filling out the table for one field of operation, it is also possible to go back to the starting page and choose a different field of operation without having to fill out everything again. </t>
  </si>
  <si>
    <t>Shareholder Interests</t>
  </si>
  <si>
    <t>Stakeholder Interests</t>
  </si>
  <si>
    <t xml:space="preserve">Concerns and benefits of individuals or entities that hold shares in a company. Example can include constant financial returns or good coperate governance. A more detailed explaination of the relevant factors can be found in the report  "Green Governance - A holistic approach to developing feasible and successful Net Zero cimmitments in the real estate industry" accompanying this tool. </t>
  </si>
  <si>
    <t xml:space="preserve">Concerns and benefits of individuals or entities that hold stake or interest in a company. Examples can include employees wanting to work for a sustainable company and customers seeking the buy the best product. A more detailed explaination of the relevant factors can be found in the report  "Green Governance - A holistic approach to developing feasible and successful Net Zero cimmitments in the real estate industry" accompanying this tool. </t>
  </si>
  <si>
    <t>ESG-Team in collaboration with executive management and realized by all employees</t>
  </si>
  <si>
    <t>Cooperation with specialists/ experts to develop a tailormade strategy</t>
  </si>
  <si>
    <t>Priorities tenants prepared to sign Green Leases and ambitious targets (e.g. 90% Green leases)</t>
  </si>
  <si>
    <t xml:space="preserve">New construction + Retrofits </t>
  </si>
  <si>
    <t>Abatement vs. Offsetting</t>
  </si>
  <si>
    <r>
      <t>Energetic Retrofit</t>
    </r>
    <r>
      <rPr>
        <b/>
        <sz val="14"/>
        <color rgb="FFE7E6E6"/>
        <rFont val="Arial"/>
        <family val="2"/>
      </rPr>
      <t xml:space="preserve"> Q</t>
    </r>
    <r>
      <rPr>
        <b/>
        <sz val="14"/>
        <color rgb="FFFFFFFF"/>
        <rFont val="Arial"/>
        <family val="2"/>
      </rPr>
      <t>uote</t>
    </r>
  </si>
  <si>
    <t>Mitigation Hierarchy</t>
  </si>
  <si>
    <t>Action Plan</t>
  </si>
  <si>
    <t>Target Validation</t>
  </si>
  <si>
    <t>Targets are not validated</t>
  </si>
  <si>
    <t>Extensive action plan as part of target setting created</t>
  </si>
  <si>
    <t>Taxonomy conformity;Net Zero aspirations for scope 1 &amp; 2</t>
  </si>
  <si>
    <t>Interim Targets</t>
  </si>
  <si>
    <t>No Interim targets</t>
  </si>
  <si>
    <t>Short term target and long term targets</t>
  </si>
  <si>
    <t>Targets in line with Net Zero initiatives and linked to corresponding pledge</t>
  </si>
  <si>
    <t xml:space="preserve">Mulitple interim targets with pre defined milestones for several time scopes </t>
  </si>
  <si>
    <t>Sector Targets</t>
  </si>
  <si>
    <t>No Sector Targets</t>
  </si>
  <si>
    <t>Targets broken down for business units</t>
  </si>
  <si>
    <t>Detailed break down of (Interim) targets for business units, departments and regions)</t>
  </si>
  <si>
    <t>Whole building decarbonization (Scope 1-3) for operational emissions in line Paris Agreement</t>
  </si>
  <si>
    <t>Determination of Embodied Carbon in new construction and refurbishments; first aspirations for reduction</t>
  </si>
  <si>
    <t>Greenhouse Gases</t>
  </si>
  <si>
    <r>
      <t>Only focus on CO</t>
    </r>
    <r>
      <rPr>
        <vertAlign val="subscript"/>
        <sz val="12"/>
        <color rgb="FFFFFFFF"/>
        <rFont val="Arial"/>
        <family val="2"/>
      </rPr>
      <t>2</t>
    </r>
  </si>
  <si>
    <t>Define target including all greenhouse gases</t>
  </si>
  <si>
    <t>Define specific targets for major GHGs (including e.g. F-gases)</t>
  </si>
  <si>
    <t>Targets validated by third party (e.g. SBti) and in line with climate science (e.g. CRREM)</t>
  </si>
  <si>
    <t>ESG Team incentivzation aligned with Net Zero strategy</t>
  </si>
  <si>
    <t>Employee (including executives) targets aligned with ESG strategy. If achieved leading to bonus payment</t>
  </si>
  <si>
    <t>Carbon Footprint</t>
  </si>
  <si>
    <t>Supply Chain</t>
  </si>
  <si>
    <t>Renewable Energy</t>
  </si>
  <si>
    <t>Green Finance</t>
  </si>
  <si>
    <t>Employee Support</t>
  </si>
  <si>
    <t>Internal CO2-Pricing</t>
  </si>
  <si>
    <t>Use of Tools</t>
  </si>
  <si>
    <t xml:space="preserve">Corporate Culture </t>
  </si>
  <si>
    <t>Willingness to Innovate</t>
  </si>
  <si>
    <t>Who Is Involved?</t>
  </si>
  <si>
    <t xml:space="preserve">Responsibility of Strategy Implementation </t>
  </si>
  <si>
    <t>Data Collection</t>
  </si>
  <si>
    <t>Data Analysis and Reporting</t>
  </si>
  <si>
    <t>Responsibility of Strategy Building</t>
  </si>
  <si>
    <r>
      <rPr>
        <b/>
        <sz val="8"/>
        <color theme="1"/>
        <rFont val="Yu Gothic"/>
        <family val="2"/>
      </rPr>
      <t>Disclaimer</t>
    </r>
    <r>
      <rPr>
        <sz val="8"/>
        <color theme="1"/>
        <rFont val="Yu Gothic"/>
        <family val="2"/>
      </rPr>
      <t xml:space="preserve">
The sole responsibility for the content of this tools lies with the IIÖ. All the information in this tool is shared in good faith and for general information purpose only. The application is free of charge and without any commitment. The IIÖ does not retrieve or archive any of your personal data or other meta-information. The IIÖ does not retrieve, process, archive, or forward any of your input or output data . The IIÖ cannot help you to recover data or can be made liable for any loss of data. Beyond the intended use, all content, images and the resulting data of the tool must not be transmitted to third parties, appropriated or commercially exploited without the IIÖ's consent. The tool is utilised at your own risk. The IIÖ is not liable for any damages resulting from the application of this tool. 
The software, its documentation and its underlying data sets are provided "as is" and the IIÖ does not have any obligation to provide maintenance, support or updates after the duration of the project. The "Assessment of Implementation Progress"  is provided to you without any guarantee for correctness or completeness.
Any action you take upon the information you find in this tool, is strictly at your own risk. The IIÖ will not be liable for any losses and/or damages in connection with the use of our website. By using this tool, you hereby consent to this disclaimer and agree to its terms.</t>
    </r>
  </si>
  <si>
    <t>Status Quo Analysis</t>
  </si>
  <si>
    <t>No analysis of current operations before commiting to Net Zero emissions</t>
  </si>
  <si>
    <t>Basic analysis of current emissions of building stock/ projects</t>
  </si>
  <si>
    <t>In-depth analysis of business model and decarbonization potential in operations</t>
  </si>
  <si>
    <t>Version: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</si>
</sst>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4"/>
      <color rgb="FFFFFFFF"/>
      <name val="Arial"/>
      <family val="2"/>
    </font>
    <font>
      <sz val="12"/>
      <color rgb="FFFFFFFF"/>
      <name val="Arial"/>
      <family val="2"/>
    </font>
    <font>
      <b/>
      <sz val="14"/>
      <color rgb="FFE7E6E6"/>
      <name val="Arial"/>
      <family val="2"/>
    </font>
    <font>
      <b/>
      <sz val="11"/>
      <color theme="1"/>
      <name val="Arial"/>
      <family val="2"/>
    </font>
    <font>
      <b/>
      <sz val="14"/>
      <color theme="1"/>
      <name val="Arial"/>
      <family val="2"/>
    </font>
    <font>
      <sz val="11"/>
      <color theme="1"/>
      <name val="Arial"/>
      <family val="2"/>
    </font>
    <font>
      <sz val="10"/>
      <color theme="1"/>
      <name val="Arial"/>
      <family val="2"/>
    </font>
    <font>
      <sz val="12"/>
      <color theme="1"/>
      <name val="Arial"/>
      <family val="2"/>
    </font>
    <font>
      <sz val="14"/>
      <color theme="1"/>
      <name val="Arial"/>
      <family val="2"/>
    </font>
    <font>
      <u/>
      <sz val="11"/>
      <color theme="10"/>
      <name val="Calibri"/>
      <family val="2"/>
      <scheme val="minor"/>
    </font>
    <font>
      <b/>
      <sz val="24"/>
      <color theme="9" tint="-0.499984740745262"/>
      <name val="Arial"/>
      <family val="2"/>
    </font>
    <font>
      <b/>
      <u/>
      <sz val="14"/>
      <color theme="1"/>
      <name val="Arial"/>
      <family val="2"/>
    </font>
    <font>
      <b/>
      <u/>
      <sz val="20"/>
      <color theme="1"/>
      <name val="Arial"/>
      <family val="2"/>
    </font>
    <font>
      <b/>
      <sz val="14"/>
      <color rgb="FF000000"/>
      <name val="Arial"/>
      <family val="2"/>
    </font>
    <font>
      <b/>
      <sz val="36"/>
      <color theme="1"/>
      <name val="Arial"/>
      <family val="2"/>
    </font>
    <font>
      <b/>
      <sz val="28"/>
      <color theme="1"/>
      <name val="Arial"/>
      <family val="2"/>
    </font>
    <font>
      <b/>
      <sz val="18"/>
      <color theme="9" tint="-0.499984740745262"/>
      <name val="Wingdings"/>
      <charset val="2"/>
    </font>
    <font>
      <b/>
      <sz val="18"/>
      <color theme="9" tint="-0.499984740745262"/>
      <name val="Arial"/>
      <family val="2"/>
    </font>
    <font>
      <b/>
      <sz val="20"/>
      <color theme="9" tint="-0.499984740745262"/>
      <name val="Arial"/>
      <family val="2"/>
    </font>
    <font>
      <sz val="8"/>
      <color theme="1"/>
      <name val="Yu Gothic"/>
      <family val="2"/>
    </font>
    <font>
      <b/>
      <sz val="8"/>
      <color theme="1"/>
      <name val="Yu Gothic"/>
      <family val="2"/>
    </font>
    <font>
      <vertAlign val="subscript"/>
      <sz val="11"/>
      <color theme="1"/>
      <name val="Arial"/>
      <family val="2"/>
    </font>
    <font>
      <sz val="7"/>
      <color theme="1"/>
      <name val="Calibri"/>
      <family val="2"/>
      <scheme val="minor"/>
    </font>
    <font>
      <vertAlign val="subscript"/>
      <sz val="12"/>
      <color rgb="FFFFFFFF"/>
      <name val="Arial"/>
      <family val="2"/>
    </font>
    <font>
      <b/>
      <u/>
      <sz val="18"/>
      <color theme="1"/>
      <name val="Arial"/>
      <family val="2"/>
    </font>
  </fonts>
  <fills count="8">
    <fill>
      <patternFill patternType="none"/>
    </fill>
    <fill>
      <patternFill patternType="gray125"/>
    </fill>
    <fill>
      <patternFill patternType="solid">
        <fgColor theme="0"/>
        <bgColor indexed="64"/>
      </patternFill>
    </fill>
    <fill>
      <patternFill patternType="solid">
        <fgColor rgb="FFA6A6A6"/>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theme="0" tint="-4.9989318521683403E-2"/>
        <bgColor indexed="64"/>
      </patternFill>
    </fill>
  </fills>
  <borders count="102">
    <border>
      <left/>
      <right/>
      <top/>
      <bottom/>
      <diagonal/>
    </border>
    <border>
      <left style="thick">
        <color rgb="FF000000"/>
      </left>
      <right style="thick">
        <color rgb="FF000000"/>
      </right>
      <top style="thick">
        <color rgb="FF000000"/>
      </top>
      <bottom/>
      <diagonal/>
    </border>
    <border>
      <left style="thick">
        <color rgb="FF000000"/>
      </left>
      <right/>
      <top style="medium">
        <color rgb="FF000000"/>
      </top>
      <bottom style="thin">
        <color rgb="FFF2F2F2"/>
      </bottom>
      <diagonal/>
    </border>
    <border>
      <left/>
      <right/>
      <top style="medium">
        <color rgb="FF000000"/>
      </top>
      <bottom style="thin">
        <color rgb="FFF2F2F2"/>
      </bottom>
      <diagonal/>
    </border>
    <border>
      <left/>
      <right style="medium">
        <color rgb="FF000000"/>
      </right>
      <top style="medium">
        <color rgb="FF000000"/>
      </top>
      <bottom style="thin">
        <color rgb="FFF2F2F2"/>
      </bottom>
      <diagonal/>
    </border>
    <border>
      <left style="thick">
        <color rgb="FF000000"/>
      </left>
      <right style="thick">
        <color rgb="FF000000"/>
      </right>
      <top/>
      <bottom/>
      <diagonal/>
    </border>
    <border>
      <left style="thick">
        <color rgb="FF000000"/>
      </left>
      <right/>
      <top style="thin">
        <color rgb="FFF2F2F2"/>
      </top>
      <bottom/>
      <diagonal/>
    </border>
    <border>
      <left/>
      <right/>
      <top style="thin">
        <color rgb="FFF2F2F2"/>
      </top>
      <bottom/>
      <diagonal/>
    </border>
    <border>
      <left/>
      <right style="medium">
        <color rgb="FF000000"/>
      </right>
      <top style="thin">
        <color rgb="FFF2F2F2"/>
      </top>
      <bottom/>
      <diagonal/>
    </border>
    <border>
      <left style="thick">
        <color rgb="FF000000"/>
      </left>
      <right/>
      <top style="thin">
        <color rgb="FFF2F2F2"/>
      </top>
      <bottom style="thin">
        <color rgb="FFF2F2F2"/>
      </bottom>
      <diagonal/>
    </border>
    <border>
      <left/>
      <right/>
      <top style="thin">
        <color rgb="FFF2F2F2"/>
      </top>
      <bottom style="thin">
        <color rgb="FFF2F2F2"/>
      </bottom>
      <diagonal/>
    </border>
    <border>
      <left/>
      <right style="medium">
        <color rgb="FF000000"/>
      </right>
      <top style="thin">
        <color rgb="FFF2F2F2"/>
      </top>
      <bottom style="thin">
        <color rgb="FFF2F2F2"/>
      </bottom>
      <diagonal/>
    </border>
    <border>
      <left style="thick">
        <color rgb="FF000000"/>
      </left>
      <right style="thick">
        <color rgb="FF000000"/>
      </right>
      <top/>
      <bottom style="thick">
        <color rgb="FF000000"/>
      </bottom>
      <diagonal/>
    </border>
    <border>
      <left style="thick">
        <color rgb="FF000000"/>
      </left>
      <right/>
      <top style="thin">
        <color rgb="FFF2F2F2"/>
      </top>
      <bottom style="medium">
        <color rgb="FF000000"/>
      </bottom>
      <diagonal/>
    </border>
    <border>
      <left/>
      <right/>
      <top style="thin">
        <color rgb="FFF2F2F2"/>
      </top>
      <bottom style="medium">
        <color rgb="FF000000"/>
      </bottom>
      <diagonal/>
    </border>
    <border>
      <left/>
      <right style="medium">
        <color rgb="FF000000"/>
      </right>
      <top style="thin">
        <color rgb="FFF2F2F2"/>
      </top>
      <bottom style="medium">
        <color rgb="FF000000"/>
      </bottom>
      <diagonal/>
    </border>
    <border>
      <left style="thin">
        <color theme="9" tint="-0.499984740745262"/>
      </left>
      <right/>
      <top/>
      <bottom/>
      <diagonal/>
    </border>
    <border>
      <left/>
      <right style="thin">
        <color theme="9" tint="-0.499984740745262"/>
      </right>
      <top/>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bottom/>
      <diagonal/>
    </border>
    <border>
      <left style="thin">
        <color theme="9" tint="-0.499984740745262"/>
      </left>
      <right style="thin">
        <color theme="9" tint="-0.499984740745262"/>
      </right>
      <top/>
      <bottom style="thin">
        <color theme="9" tint="-0.499984740745262"/>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diagonal/>
    </border>
    <border>
      <left/>
      <right style="thick">
        <color rgb="FF92D050"/>
      </right>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
      <left style="thick">
        <color theme="9" tint="0.39994506668294322"/>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medium">
        <color theme="9" tint="-0.24994659260841701"/>
      </left>
      <right style="medium">
        <color theme="9" tint="-0.24994659260841701"/>
      </right>
      <top/>
      <bottom style="medium">
        <color theme="9" tint="-0.24994659260841701"/>
      </bottom>
      <diagonal/>
    </border>
    <border>
      <left style="medium">
        <color theme="9" tint="-0.24994659260841701"/>
      </left>
      <right style="medium">
        <color theme="9" tint="-0.24994659260841701"/>
      </right>
      <top style="medium">
        <color theme="9" tint="-0.24994659260841701"/>
      </top>
      <bottom style="medium">
        <color theme="0" tint="-0.14996795556505021"/>
      </bottom>
      <diagonal/>
    </border>
    <border>
      <left style="medium">
        <color theme="9" tint="-0.24994659260841701"/>
      </left>
      <right style="medium">
        <color theme="9" tint="-0.24994659260841701"/>
      </right>
      <top style="medium">
        <color theme="0" tint="-0.14996795556505021"/>
      </top>
      <bottom style="medium">
        <color theme="0" tint="-0.14996795556505021"/>
      </bottom>
      <diagonal/>
    </border>
    <border>
      <left style="thick">
        <color theme="9" tint="0.39994506668294322"/>
      </left>
      <right/>
      <top style="thick">
        <color theme="9" tint="0.39994506668294322"/>
      </top>
      <bottom/>
      <diagonal/>
    </border>
    <border>
      <left/>
      <right/>
      <top style="thick">
        <color theme="9" tint="0.39994506668294322"/>
      </top>
      <bottom/>
      <diagonal/>
    </border>
    <border>
      <left/>
      <right style="thick">
        <color theme="9" tint="0.39994506668294322"/>
      </right>
      <top style="thick">
        <color theme="9" tint="0.39994506668294322"/>
      </top>
      <bottom/>
      <diagonal/>
    </border>
    <border>
      <left/>
      <right style="thick">
        <color theme="9" tint="0.39994506668294322"/>
      </right>
      <top/>
      <bottom/>
      <diagonal/>
    </border>
    <border>
      <left style="thick">
        <color theme="9" tint="0.39994506668294322"/>
      </left>
      <right/>
      <top/>
      <bottom style="thick">
        <color theme="9" tint="0.39994506668294322"/>
      </bottom>
      <diagonal/>
    </border>
    <border>
      <left/>
      <right/>
      <top/>
      <bottom style="thick">
        <color theme="9" tint="0.39994506668294322"/>
      </bottom>
      <diagonal/>
    </border>
    <border>
      <left/>
      <right style="thick">
        <color theme="9" tint="0.39994506668294322"/>
      </right>
      <top/>
      <bottom style="thick">
        <color theme="9" tint="0.39994506668294322"/>
      </bottom>
      <diagonal/>
    </border>
    <border>
      <left/>
      <right/>
      <top/>
      <bottom style="thin">
        <color rgb="FFF2F2F2"/>
      </bottom>
      <diagonal/>
    </border>
    <border>
      <left/>
      <right style="medium">
        <color rgb="FF000000"/>
      </right>
      <top/>
      <bottom style="thin">
        <color rgb="FFF2F2F2"/>
      </bottom>
      <diagonal/>
    </border>
    <border>
      <left style="thick">
        <color rgb="FF000000"/>
      </left>
      <right/>
      <top/>
      <bottom style="thin">
        <color rgb="FFF2F2F2"/>
      </bottom>
      <diagonal/>
    </border>
    <border>
      <left style="medium">
        <color theme="9" tint="-0.24994659260841701"/>
      </left>
      <right style="medium">
        <color theme="9" tint="-0.24994659260841701"/>
      </right>
      <top/>
      <bottom style="medium">
        <color theme="0" tint="-0.14996795556505021"/>
      </bottom>
      <diagonal/>
    </border>
    <border>
      <left style="medium">
        <color theme="9" tint="-0.499984740745262"/>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theme="9" tint="-0.499984740745262"/>
      </left>
      <right style="medium">
        <color theme="9" tint="-0.499984740745262"/>
      </right>
      <top style="medium">
        <color theme="9" tint="-0.499984740745262"/>
      </top>
      <bottom/>
      <diagonal/>
    </border>
    <border>
      <left style="medium">
        <color theme="9" tint="-0.499984740745262"/>
      </left>
      <right style="medium">
        <color theme="9" tint="-0.499984740745262"/>
      </right>
      <top/>
      <bottom/>
      <diagonal/>
    </border>
    <border>
      <left style="medium">
        <color theme="9" tint="-0.499984740745262"/>
      </left>
      <right style="medium">
        <color theme="9" tint="-0.499984740745262"/>
      </right>
      <top/>
      <bottom style="medium">
        <color theme="9" tint="-0.499984740745262"/>
      </bottom>
      <diagonal/>
    </border>
    <border>
      <left/>
      <right style="thick">
        <color theme="9" tint="0.39991454817346722"/>
      </right>
      <top style="thick">
        <color theme="9" tint="0.39994506668294322"/>
      </top>
      <bottom/>
      <diagonal/>
    </border>
    <border>
      <left/>
      <right style="thick">
        <color theme="9" tint="0.39991454817346722"/>
      </right>
      <top/>
      <bottom/>
      <diagonal/>
    </border>
    <border>
      <left/>
      <right style="thick">
        <color theme="9" tint="0.39991454817346722"/>
      </right>
      <top/>
      <bottom style="thick">
        <color theme="9" tint="0.39994506668294322"/>
      </bottom>
      <diagonal/>
    </border>
    <border>
      <left style="thick">
        <color theme="9" tint="0.39991454817346722"/>
      </left>
      <right/>
      <top/>
      <bottom/>
      <diagonal/>
    </border>
    <border>
      <left style="thick">
        <color theme="9" tint="0.39991454817346722"/>
      </left>
      <right/>
      <top/>
      <bottom style="thick">
        <color theme="9" tint="0.39991454817346722"/>
      </bottom>
      <diagonal/>
    </border>
    <border>
      <left/>
      <right/>
      <top/>
      <bottom style="thick">
        <color theme="9" tint="0.39991454817346722"/>
      </bottom>
      <diagonal/>
    </border>
    <border>
      <left/>
      <right style="thick">
        <color theme="9" tint="0.39991454817346722"/>
      </right>
      <top/>
      <bottom style="thick">
        <color theme="9" tint="0.39991454817346722"/>
      </bottom>
      <diagonal/>
    </border>
    <border>
      <left/>
      <right/>
      <top/>
      <bottom style="thin">
        <color theme="9" tint="0.59996337778862885"/>
      </bottom>
      <diagonal/>
    </border>
    <border>
      <left style="medium">
        <color theme="9" tint="0.59996337778862885"/>
      </left>
      <right/>
      <top style="medium">
        <color theme="9" tint="0.59996337778862885"/>
      </top>
      <bottom/>
      <diagonal/>
    </border>
    <border>
      <left/>
      <right/>
      <top style="medium">
        <color theme="9" tint="0.59996337778862885"/>
      </top>
      <bottom/>
      <diagonal/>
    </border>
    <border>
      <left/>
      <right style="medium">
        <color theme="9" tint="0.59996337778862885"/>
      </right>
      <top style="medium">
        <color theme="9" tint="0.59996337778862885"/>
      </top>
      <bottom/>
      <diagonal/>
    </border>
    <border>
      <left style="medium">
        <color theme="9" tint="0.59996337778862885"/>
      </left>
      <right/>
      <top/>
      <bottom/>
      <diagonal/>
    </border>
    <border>
      <left/>
      <right style="medium">
        <color theme="9" tint="0.59996337778862885"/>
      </right>
      <top/>
      <bottom/>
      <diagonal/>
    </border>
    <border>
      <left style="medium">
        <color theme="9" tint="0.59996337778862885"/>
      </left>
      <right/>
      <top/>
      <bottom style="medium">
        <color theme="9" tint="0.59996337778862885"/>
      </bottom>
      <diagonal/>
    </border>
    <border>
      <left/>
      <right/>
      <top/>
      <bottom style="medium">
        <color theme="9" tint="0.59996337778862885"/>
      </bottom>
      <diagonal/>
    </border>
    <border>
      <left/>
      <right style="medium">
        <color theme="9" tint="0.59996337778862885"/>
      </right>
      <top/>
      <bottom style="medium">
        <color theme="9" tint="0.59996337778862885"/>
      </bottom>
      <diagonal/>
    </border>
    <border>
      <left style="medium">
        <color theme="9" tint="0.59996337778862885"/>
      </left>
      <right/>
      <top/>
      <bottom style="thin">
        <color theme="9" tint="0.59996337778862885"/>
      </bottom>
      <diagonal/>
    </border>
    <border>
      <left/>
      <right/>
      <top style="thin">
        <color theme="0" tint="-0.499984740745262"/>
      </top>
      <bottom style="thick">
        <color theme="9" tint="0.3999145481734672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ck">
        <color rgb="FF000000"/>
      </left>
      <right/>
      <top/>
      <bottom/>
      <diagonal/>
    </border>
    <border>
      <left/>
      <right style="medium">
        <color rgb="FF000000"/>
      </right>
      <top/>
      <bottom/>
      <diagonal/>
    </border>
    <border>
      <left/>
      <right/>
      <top style="thin">
        <color theme="0"/>
      </top>
      <bottom style="thin">
        <color theme="0"/>
      </bottom>
      <diagonal/>
    </border>
    <border>
      <left style="thick">
        <color rgb="FF000000"/>
      </left>
      <right/>
      <top style="thin">
        <color rgb="FFF2F2F2"/>
      </top>
      <bottom style="thin">
        <color theme="0"/>
      </bottom>
      <diagonal/>
    </border>
    <border>
      <left/>
      <right/>
      <top style="thin">
        <color rgb="FFF2F2F2"/>
      </top>
      <bottom style="thin">
        <color theme="0"/>
      </bottom>
      <diagonal/>
    </border>
    <border>
      <left/>
      <right style="medium">
        <color rgb="FF000000"/>
      </right>
      <top style="thin">
        <color rgb="FFF2F2F2"/>
      </top>
      <bottom style="thin">
        <color theme="0"/>
      </bottom>
      <diagonal/>
    </border>
    <border>
      <left style="thick">
        <color rgb="FF000000"/>
      </left>
      <right/>
      <top style="thin">
        <color theme="0"/>
      </top>
      <bottom style="thin">
        <color theme="0"/>
      </bottom>
      <diagonal/>
    </border>
    <border>
      <left/>
      <right style="medium">
        <color rgb="FF000000"/>
      </right>
      <top style="thin">
        <color theme="0"/>
      </top>
      <bottom style="thin">
        <color theme="0"/>
      </bottom>
      <diagonal/>
    </border>
  </borders>
  <cellStyleXfs count="2">
    <xf numFmtId="0" fontId="0" fillId="0" borderId="0"/>
    <xf numFmtId="0" fontId="10" fillId="0" borderId="0" applyNumberFormat="0" applyFill="0" applyBorder="0" applyAlignment="0" applyProtection="0"/>
  </cellStyleXfs>
  <cellXfs count="179">
    <xf numFmtId="0" fontId="0" fillId="0" borderId="0" xfId="0"/>
    <xf numFmtId="0" fontId="1" fillId="3" borderId="1" xfId="0" applyFont="1" applyFill="1" applyBorder="1" applyAlignment="1">
      <alignment horizontal="center" vertical="center" wrapText="1" readingOrder="1"/>
    </xf>
    <xf numFmtId="0" fontId="1" fillId="3" borderId="5" xfId="0" applyFont="1" applyFill="1" applyBorder="1" applyAlignment="1">
      <alignment horizontal="center" vertical="center" wrapText="1" readingOrder="1"/>
    </xf>
    <xf numFmtId="0" fontId="1" fillId="3" borderId="12" xfId="0" applyFont="1" applyFill="1" applyBorder="1" applyAlignment="1">
      <alignment horizontal="center" vertical="center" wrapText="1" readingOrder="1"/>
    </xf>
    <xf numFmtId="0" fontId="2" fillId="4" borderId="3" xfId="0" applyFont="1" applyFill="1" applyBorder="1" applyAlignment="1">
      <alignment horizontal="center" vertical="center" wrapText="1" readingOrder="1"/>
    </xf>
    <xf numFmtId="0" fontId="2" fillId="4" borderId="7" xfId="0" applyFont="1" applyFill="1" applyBorder="1" applyAlignment="1">
      <alignment horizontal="center" vertical="center" wrapText="1" readingOrder="1"/>
    </xf>
    <xf numFmtId="0" fontId="2" fillId="4" borderId="10" xfId="0" applyFont="1" applyFill="1" applyBorder="1" applyAlignment="1">
      <alignment horizontal="center" vertical="center" wrapText="1" readingOrder="1"/>
    </xf>
    <xf numFmtId="0" fontId="2" fillId="4" borderId="14" xfId="0" applyFont="1" applyFill="1" applyBorder="1" applyAlignment="1">
      <alignment horizontal="center" vertical="center" wrapText="1" readingOrder="1"/>
    </xf>
    <xf numFmtId="0" fontId="2" fillId="5" borderId="2" xfId="0" applyFont="1" applyFill="1" applyBorder="1" applyAlignment="1">
      <alignment horizontal="center" vertical="center" wrapText="1" readingOrder="1"/>
    </xf>
    <xf numFmtId="0" fontId="2" fillId="5" borderId="6" xfId="0" applyFont="1" applyFill="1" applyBorder="1" applyAlignment="1">
      <alignment horizontal="center" vertical="center" wrapText="1" readingOrder="1"/>
    </xf>
    <xf numFmtId="0" fontId="2" fillId="5" borderId="9" xfId="0" applyFont="1" applyFill="1" applyBorder="1" applyAlignment="1">
      <alignment horizontal="center" vertical="center" wrapText="1" readingOrder="1"/>
    </xf>
    <xf numFmtId="0" fontId="2" fillId="5" borderId="13" xfId="0" applyFont="1" applyFill="1" applyBorder="1" applyAlignment="1">
      <alignment horizontal="center" vertical="center" wrapText="1" readingOrder="1"/>
    </xf>
    <xf numFmtId="0" fontId="2" fillId="6" borderId="4" xfId="0" applyFont="1" applyFill="1" applyBorder="1" applyAlignment="1">
      <alignment horizontal="center" vertical="center" wrapText="1" readingOrder="1"/>
    </xf>
    <xf numFmtId="0" fontId="2" fillId="6" borderId="8" xfId="0" applyFont="1" applyFill="1" applyBorder="1" applyAlignment="1">
      <alignment horizontal="center" vertical="center" wrapText="1" readingOrder="1"/>
    </xf>
    <xf numFmtId="0" fontId="2" fillId="6" borderId="11" xfId="0" applyFont="1" applyFill="1" applyBorder="1" applyAlignment="1">
      <alignment horizontal="center" vertical="center" wrapText="1" readingOrder="1"/>
    </xf>
    <xf numFmtId="0" fontId="2" fillId="6" borderId="15" xfId="0" applyFont="1" applyFill="1" applyBorder="1" applyAlignment="1">
      <alignment horizontal="center" vertical="center" wrapText="1" readingOrder="1"/>
    </xf>
    <xf numFmtId="0" fontId="5" fillId="2" borderId="0" xfId="0" applyFont="1" applyFill="1"/>
    <xf numFmtId="0" fontId="6" fillId="2" borderId="0" xfId="0" applyFont="1" applyFill="1"/>
    <xf numFmtId="0" fontId="6" fillId="2" borderId="0" xfId="0" applyFont="1" applyFill="1" applyAlignment="1">
      <alignment horizontal="center"/>
    </xf>
    <xf numFmtId="0" fontId="6" fillId="2" borderId="29" xfId="0" applyFont="1" applyFill="1" applyBorder="1"/>
    <xf numFmtId="0" fontId="6" fillId="2" borderId="30" xfId="0" applyFont="1" applyFill="1" applyBorder="1"/>
    <xf numFmtId="0" fontId="6" fillId="2" borderId="31" xfId="0" applyFont="1" applyFill="1" applyBorder="1"/>
    <xf numFmtId="0" fontId="6" fillId="2" borderId="32" xfId="0" applyFont="1" applyFill="1" applyBorder="1"/>
    <xf numFmtId="0" fontId="6" fillId="2" borderId="33" xfId="0" applyFont="1" applyFill="1" applyBorder="1"/>
    <xf numFmtId="0" fontId="6" fillId="2" borderId="34" xfId="0" applyFont="1" applyFill="1" applyBorder="1"/>
    <xf numFmtId="0" fontId="6" fillId="2" borderId="35" xfId="0" applyFont="1" applyFill="1" applyBorder="1"/>
    <xf numFmtId="0" fontId="6" fillId="2" borderId="36" xfId="0" applyFont="1" applyFill="1" applyBorder="1"/>
    <xf numFmtId="0" fontId="0" fillId="0" borderId="37" xfId="0" applyBorder="1"/>
    <xf numFmtId="0" fontId="5" fillId="0" borderId="0" xfId="0" applyFont="1"/>
    <xf numFmtId="0" fontId="6" fillId="0" borderId="0" xfId="0" applyFont="1"/>
    <xf numFmtId="0" fontId="6" fillId="0" borderId="17" xfId="0" applyFont="1" applyBorder="1"/>
    <xf numFmtId="0" fontId="6" fillId="0" borderId="26" xfId="0" applyFont="1" applyBorder="1"/>
    <xf numFmtId="0" fontId="6" fillId="0" borderId="27" xfId="0" applyFont="1" applyBorder="1"/>
    <xf numFmtId="0" fontId="6" fillId="0" borderId="28" xfId="0" applyFont="1" applyBorder="1"/>
    <xf numFmtId="2" fontId="6" fillId="2" borderId="0" xfId="0" applyNumberFormat="1" applyFont="1" applyFill="1"/>
    <xf numFmtId="0" fontId="6" fillId="2" borderId="0" xfId="0" applyFont="1" applyFill="1" applyAlignment="1">
      <alignment horizontal="center" vertical="center"/>
    </xf>
    <xf numFmtId="0" fontId="9" fillId="0" borderId="26" xfId="0" applyFont="1" applyBorder="1"/>
    <xf numFmtId="0" fontId="9" fillId="0" borderId="27" xfId="0" applyFont="1" applyBorder="1"/>
    <xf numFmtId="0" fontId="9" fillId="0" borderId="28" xfId="0" applyFont="1" applyBorder="1"/>
    <xf numFmtId="0" fontId="6" fillId="2" borderId="43" xfId="0" applyFont="1" applyFill="1" applyBorder="1"/>
    <xf numFmtId="0" fontId="6" fillId="2" borderId="44" xfId="0" applyFont="1" applyFill="1" applyBorder="1"/>
    <xf numFmtId="0" fontId="6" fillId="2" borderId="45" xfId="0" applyFont="1" applyFill="1" applyBorder="1"/>
    <xf numFmtId="0" fontId="6" fillId="2" borderId="37" xfId="0" applyFont="1" applyFill="1" applyBorder="1"/>
    <xf numFmtId="0" fontId="6" fillId="2" borderId="46" xfId="0" applyFont="1" applyFill="1" applyBorder="1"/>
    <xf numFmtId="0" fontId="4" fillId="2" borderId="0" xfId="0" applyFont="1" applyFill="1" applyAlignment="1">
      <alignment horizontal="center"/>
    </xf>
    <xf numFmtId="0" fontId="6" fillId="2" borderId="47" xfId="0" applyFont="1" applyFill="1" applyBorder="1"/>
    <xf numFmtId="0" fontId="6" fillId="2" borderId="48" xfId="0" applyFont="1" applyFill="1" applyBorder="1"/>
    <xf numFmtId="0" fontId="6" fillId="2" borderId="49" xfId="0" applyFont="1" applyFill="1" applyBorder="1"/>
    <xf numFmtId="2" fontId="6" fillId="2" borderId="0" xfId="0" applyNumberFormat="1" applyFont="1" applyFill="1" applyAlignment="1">
      <alignment horizontal="center" vertical="center"/>
    </xf>
    <xf numFmtId="1" fontId="6" fillId="2" borderId="0" xfId="0" applyNumberFormat="1" applyFont="1" applyFill="1" applyAlignment="1">
      <alignment horizontal="center" vertical="center"/>
    </xf>
    <xf numFmtId="0" fontId="2" fillId="5" borderId="52" xfId="0" applyFont="1" applyFill="1" applyBorder="1" applyAlignment="1">
      <alignment horizontal="center" vertical="center" wrapText="1" readingOrder="1"/>
    </xf>
    <xf numFmtId="0" fontId="2" fillId="4" borderId="50" xfId="0" applyFont="1" applyFill="1" applyBorder="1" applyAlignment="1">
      <alignment horizontal="center" vertical="center" wrapText="1" readingOrder="1"/>
    </xf>
    <xf numFmtId="0" fontId="2" fillId="6" borderId="51" xfId="0" applyFont="1" applyFill="1" applyBorder="1" applyAlignment="1">
      <alignment horizontal="center" vertical="center" wrapText="1" readingOrder="1"/>
    </xf>
    <xf numFmtId="0" fontId="5" fillId="2" borderId="0" xfId="0" applyFont="1" applyFill="1" applyAlignment="1">
      <alignment horizontal="center"/>
    </xf>
    <xf numFmtId="2" fontId="6" fillId="0" borderId="0" xfId="0" applyNumberFormat="1" applyFont="1"/>
    <xf numFmtId="0" fontId="1" fillId="3" borderId="58" xfId="0" applyFont="1" applyFill="1" applyBorder="1" applyAlignment="1">
      <alignment horizontal="center" vertical="center" wrapText="1" readingOrder="1"/>
    </xf>
    <xf numFmtId="0" fontId="1" fillId="3" borderId="59" xfId="0" applyFont="1" applyFill="1" applyBorder="1" applyAlignment="1">
      <alignment horizontal="center" vertical="center" wrapText="1" readingOrder="1"/>
    </xf>
    <xf numFmtId="0" fontId="1" fillId="3" borderId="60" xfId="0" applyFont="1" applyFill="1" applyBorder="1" applyAlignment="1">
      <alignment horizontal="center" vertical="center" wrapText="1" readingOrder="1"/>
    </xf>
    <xf numFmtId="0" fontId="7" fillId="2" borderId="0" xfId="0" applyFont="1" applyFill="1"/>
    <xf numFmtId="0" fontId="12" fillId="2" borderId="0" xfId="0" applyFont="1" applyFill="1" applyAlignment="1">
      <alignment horizontal="center"/>
    </xf>
    <xf numFmtId="0" fontId="12" fillId="2" borderId="62" xfId="0" applyFont="1" applyFill="1" applyBorder="1" applyAlignment="1">
      <alignment horizontal="center"/>
    </xf>
    <xf numFmtId="0" fontId="5" fillId="2" borderId="62" xfId="0" applyFont="1" applyFill="1" applyBorder="1" applyAlignment="1">
      <alignment horizontal="center"/>
    </xf>
    <xf numFmtId="0" fontId="12" fillId="2" borderId="62" xfId="0" applyFont="1" applyFill="1" applyBorder="1"/>
    <xf numFmtId="0" fontId="9" fillId="2" borderId="0" xfId="0" applyFont="1" applyFill="1"/>
    <xf numFmtId="0" fontId="5" fillId="2" borderId="0" xfId="0" applyFont="1" applyFill="1" applyAlignment="1">
      <alignment horizontal="center" wrapText="1"/>
    </xf>
    <xf numFmtId="0" fontId="9" fillId="2" borderId="57" xfId="0" applyFont="1" applyFill="1" applyBorder="1" applyAlignment="1">
      <alignment vertical="top" wrapText="1"/>
    </xf>
    <xf numFmtId="0" fontId="9" fillId="2" borderId="56" xfId="0" applyFont="1" applyFill="1" applyBorder="1" applyAlignment="1">
      <alignment horizontal="left" vertical="top" wrapText="1"/>
    </xf>
    <xf numFmtId="0" fontId="9" fillId="2" borderId="0" xfId="0" applyFont="1" applyFill="1" applyAlignment="1">
      <alignment wrapText="1"/>
    </xf>
    <xf numFmtId="0" fontId="9" fillId="2" borderId="43" xfId="0" applyFont="1" applyFill="1" applyBorder="1"/>
    <xf numFmtId="0" fontId="9" fillId="2" borderId="44" xfId="0" applyFont="1" applyFill="1" applyBorder="1"/>
    <xf numFmtId="0" fontId="9" fillId="2" borderId="61" xfId="0" applyFont="1" applyFill="1" applyBorder="1"/>
    <xf numFmtId="0" fontId="9" fillId="2" borderId="37" xfId="0" applyFont="1" applyFill="1" applyBorder="1"/>
    <xf numFmtId="0" fontId="9" fillId="2" borderId="62" xfId="0" applyFont="1" applyFill="1" applyBorder="1"/>
    <xf numFmtId="0" fontId="5" fillId="2" borderId="62" xfId="0" applyFont="1" applyFill="1" applyBorder="1"/>
    <xf numFmtId="2" fontId="9" fillId="2" borderId="0" xfId="0" applyNumberFormat="1" applyFont="1" applyFill="1" applyAlignment="1">
      <alignment horizontal="center"/>
    </xf>
    <xf numFmtId="2" fontId="9" fillId="2" borderId="0" xfId="0" applyNumberFormat="1" applyFont="1" applyFill="1"/>
    <xf numFmtId="2" fontId="5" fillId="2" borderId="0" xfId="0" applyNumberFormat="1" applyFont="1" applyFill="1" applyAlignment="1">
      <alignment horizontal="center"/>
    </xf>
    <xf numFmtId="0" fontId="9" fillId="2" borderId="47" xfId="0" applyFont="1" applyFill="1" applyBorder="1"/>
    <xf numFmtId="0" fontId="9" fillId="2" borderId="48" xfId="0" applyFont="1" applyFill="1" applyBorder="1"/>
    <xf numFmtId="0" fontId="9" fillId="2" borderId="63" xfId="0" applyFont="1" applyFill="1" applyBorder="1"/>
    <xf numFmtId="0" fontId="9" fillId="2" borderId="44" xfId="0" applyFont="1" applyFill="1" applyBorder="1" applyAlignment="1">
      <alignment wrapText="1"/>
    </xf>
    <xf numFmtId="0" fontId="9" fillId="2" borderId="45" xfId="0" applyFont="1" applyFill="1" applyBorder="1"/>
    <xf numFmtId="0" fontId="9" fillId="2" borderId="46" xfId="0" applyFont="1" applyFill="1" applyBorder="1"/>
    <xf numFmtId="0" fontId="9" fillId="2" borderId="64" xfId="0" applyFont="1" applyFill="1" applyBorder="1"/>
    <xf numFmtId="0" fontId="9" fillId="2" borderId="65" xfId="0" applyFont="1" applyFill="1" applyBorder="1"/>
    <xf numFmtId="0" fontId="9" fillId="2" borderId="66" xfId="0" applyFont="1" applyFill="1" applyBorder="1"/>
    <xf numFmtId="0" fontId="9" fillId="2" borderId="66" xfId="0" applyFont="1" applyFill="1" applyBorder="1" applyAlignment="1">
      <alignment wrapText="1"/>
    </xf>
    <xf numFmtId="0" fontId="9" fillId="2" borderId="67" xfId="0" applyFont="1" applyFill="1" applyBorder="1"/>
    <xf numFmtId="2" fontId="8" fillId="2" borderId="0" xfId="0" applyNumberFormat="1" applyFont="1" applyFill="1" applyAlignment="1">
      <alignment horizontal="center"/>
    </xf>
    <xf numFmtId="2" fontId="8" fillId="2" borderId="68" xfId="0" applyNumberFormat="1" applyFont="1" applyFill="1" applyBorder="1" applyAlignment="1">
      <alignment horizontal="center"/>
    </xf>
    <xf numFmtId="0" fontId="9" fillId="2" borderId="69" xfId="0" applyFont="1" applyFill="1" applyBorder="1"/>
    <xf numFmtId="0" fontId="9" fillId="2" borderId="70" xfId="0" applyFont="1" applyFill="1" applyBorder="1"/>
    <xf numFmtId="0" fontId="9" fillId="2" borderId="71" xfId="0" applyFont="1" applyFill="1" applyBorder="1"/>
    <xf numFmtId="0" fontId="5" fillId="2" borderId="72" xfId="0" applyFont="1" applyFill="1" applyBorder="1"/>
    <xf numFmtId="0" fontId="9" fillId="2" borderId="73" xfId="0" applyFont="1" applyFill="1" applyBorder="1"/>
    <xf numFmtId="0" fontId="9" fillId="2" borderId="74" xfId="0" applyFont="1" applyFill="1" applyBorder="1"/>
    <xf numFmtId="0" fontId="9" fillId="2" borderId="75" xfId="0" applyFont="1" applyFill="1" applyBorder="1"/>
    <xf numFmtId="0" fontId="9" fillId="2" borderId="75" xfId="0" applyFont="1" applyFill="1" applyBorder="1" applyAlignment="1">
      <alignment horizontal="center"/>
    </xf>
    <xf numFmtId="0" fontId="9" fillId="2" borderId="76" xfId="0" applyFont="1" applyFill="1" applyBorder="1"/>
    <xf numFmtId="0" fontId="8" fillId="2" borderId="72" xfId="0" applyFont="1" applyFill="1" applyBorder="1"/>
    <xf numFmtId="0" fontId="8" fillId="2" borderId="77" xfId="0" applyFont="1" applyFill="1" applyBorder="1"/>
    <xf numFmtId="14" fontId="7" fillId="2" borderId="63" xfId="0" applyNumberFormat="1" applyFont="1" applyFill="1" applyBorder="1"/>
    <xf numFmtId="14" fontId="9" fillId="2" borderId="78" xfId="0" applyNumberFormat="1" applyFont="1" applyFill="1" applyBorder="1"/>
    <xf numFmtId="14" fontId="9" fillId="2" borderId="48" xfId="0" applyNumberFormat="1" applyFont="1" applyFill="1" applyBorder="1"/>
    <xf numFmtId="14" fontId="9" fillId="2" borderId="0" xfId="0" applyNumberFormat="1" applyFont="1" applyFill="1"/>
    <xf numFmtId="0" fontId="15" fillId="2" borderId="0" xfId="1" applyFont="1" applyFill="1"/>
    <xf numFmtId="0" fontId="16" fillId="2" borderId="0" xfId="1" applyFont="1" applyFill="1"/>
    <xf numFmtId="0" fontId="18" fillId="7" borderId="79" xfId="1" applyFont="1" applyFill="1" applyBorder="1" applyAlignment="1">
      <alignment horizontal="center"/>
    </xf>
    <xf numFmtId="0" fontId="6" fillId="2" borderId="0" xfId="0" applyFont="1" applyFill="1" applyAlignment="1">
      <alignment vertical="top" wrapText="1"/>
    </xf>
    <xf numFmtId="0" fontId="5" fillId="2" borderId="41" xfId="0" applyFont="1" applyFill="1" applyBorder="1" applyAlignment="1" applyProtection="1">
      <alignment horizontal="center" vertical="center" wrapText="1"/>
      <protection locked="0"/>
    </xf>
    <xf numFmtId="0" fontId="5" fillId="2" borderId="42" xfId="0" applyFont="1" applyFill="1" applyBorder="1" applyAlignment="1" applyProtection="1">
      <alignment horizontal="center" vertical="center" wrapText="1"/>
      <protection locked="0"/>
    </xf>
    <xf numFmtId="0" fontId="5" fillId="2" borderId="40" xfId="0" applyFont="1" applyFill="1" applyBorder="1" applyAlignment="1" applyProtection="1">
      <alignment horizontal="center" vertical="center" wrapText="1"/>
      <protection locked="0"/>
    </xf>
    <xf numFmtId="0" fontId="6" fillId="2" borderId="82" xfId="0" applyFont="1" applyFill="1" applyBorder="1" applyAlignment="1" applyProtection="1">
      <alignment horizontal="left" vertical="top" wrapText="1"/>
      <protection locked="0"/>
    </xf>
    <xf numFmtId="14" fontId="6" fillId="2" borderId="82" xfId="0" applyNumberFormat="1" applyFont="1" applyFill="1" applyBorder="1" applyAlignment="1" applyProtection="1">
      <alignment horizontal="left" vertical="top" wrapText="1"/>
      <protection locked="0"/>
    </xf>
    <xf numFmtId="2" fontId="6" fillId="2" borderId="38" xfId="0" applyNumberFormat="1" applyFont="1" applyFill="1" applyBorder="1" applyAlignment="1" applyProtection="1">
      <alignment horizontal="center" vertical="center"/>
      <protection locked="0"/>
    </xf>
    <xf numFmtId="2" fontId="6" fillId="2" borderId="39" xfId="0" applyNumberFormat="1" applyFont="1" applyFill="1" applyBorder="1" applyAlignment="1" applyProtection="1">
      <alignment horizontal="center" vertical="center"/>
      <protection locked="0"/>
    </xf>
    <xf numFmtId="0" fontId="5" fillId="2" borderId="53" xfId="0" applyFont="1" applyFill="1" applyBorder="1" applyAlignment="1" applyProtection="1">
      <alignment horizontal="center" vertical="center" wrapText="1"/>
      <protection locked="0"/>
    </xf>
    <xf numFmtId="0" fontId="6" fillId="0" borderId="83" xfId="0" applyFont="1" applyBorder="1"/>
    <xf numFmtId="0" fontId="6" fillId="0" borderId="84" xfId="0" applyFont="1" applyBorder="1"/>
    <xf numFmtId="0" fontId="6" fillId="0" borderId="85" xfId="0" applyFont="1" applyBorder="1"/>
    <xf numFmtId="0" fontId="6" fillId="0" borderId="86" xfId="0" applyFont="1" applyBorder="1"/>
    <xf numFmtId="0" fontId="6" fillId="2" borderId="0" xfId="0" applyFont="1" applyFill="1" applyAlignment="1">
      <alignment horizontal="justify"/>
    </xf>
    <xf numFmtId="0" fontId="6" fillId="2" borderId="32" xfId="0" applyFont="1" applyFill="1" applyBorder="1" applyAlignment="1">
      <alignment horizontal="justify"/>
    </xf>
    <xf numFmtId="0" fontId="6" fillId="2" borderId="33" xfId="0" applyFont="1" applyFill="1" applyBorder="1" applyAlignment="1">
      <alignment horizontal="justify"/>
    </xf>
    <xf numFmtId="0" fontId="9" fillId="2" borderId="82" xfId="0" applyFont="1" applyFill="1" applyBorder="1" applyAlignment="1" applyProtection="1">
      <alignment horizontal="center" vertical="center" wrapText="1"/>
      <protection locked="0"/>
    </xf>
    <xf numFmtId="0" fontId="6" fillId="2" borderId="0" xfId="0" applyFont="1" applyFill="1" applyAlignment="1">
      <alignment horizontal="justify" vertical="center" wrapText="1"/>
    </xf>
    <xf numFmtId="14" fontId="9" fillId="2" borderId="56" xfId="0" applyNumberFormat="1" applyFont="1" applyFill="1" applyBorder="1" applyAlignment="1">
      <alignment horizontal="left" vertical="top" wrapText="1"/>
    </xf>
    <xf numFmtId="0" fontId="2" fillId="5" borderId="94" xfId="0" applyFont="1" applyFill="1" applyBorder="1" applyAlignment="1">
      <alignment horizontal="center" vertical="center" wrapText="1" readingOrder="1"/>
    </xf>
    <xf numFmtId="0" fontId="2" fillId="4" borderId="0" xfId="0" applyFont="1" applyFill="1" applyAlignment="1">
      <alignment horizontal="center" vertical="center" wrapText="1" readingOrder="1"/>
    </xf>
    <xf numFmtId="0" fontId="2" fillId="6" borderId="95" xfId="0" applyFont="1" applyFill="1" applyBorder="1" applyAlignment="1">
      <alignment horizontal="center" vertical="center" wrapText="1" readingOrder="1"/>
    </xf>
    <xf numFmtId="0" fontId="9" fillId="2" borderId="33" xfId="0" applyFont="1" applyFill="1" applyBorder="1"/>
    <xf numFmtId="0" fontId="9" fillId="2" borderId="32" xfId="0" applyFont="1" applyFill="1" applyBorder="1"/>
    <xf numFmtId="0" fontId="2" fillId="4" borderId="96" xfId="0" applyFont="1" applyFill="1" applyBorder="1" applyAlignment="1">
      <alignment horizontal="center" vertical="center" wrapText="1" readingOrder="1"/>
    </xf>
    <xf numFmtId="0" fontId="2" fillId="5" borderId="97" xfId="0" applyFont="1" applyFill="1" applyBorder="1" applyAlignment="1">
      <alignment horizontal="center" vertical="center" wrapText="1" readingOrder="1"/>
    </xf>
    <xf numFmtId="0" fontId="2" fillId="4" borderId="98" xfId="0" applyFont="1" applyFill="1" applyBorder="1" applyAlignment="1">
      <alignment horizontal="center" vertical="center" wrapText="1" readingOrder="1"/>
    </xf>
    <xf numFmtId="0" fontId="2" fillId="6" borderId="99" xfId="0" applyFont="1" applyFill="1" applyBorder="1" applyAlignment="1">
      <alignment horizontal="center" vertical="center" wrapText="1" readingOrder="1"/>
    </xf>
    <xf numFmtId="0" fontId="2" fillId="5" borderId="100" xfId="0" applyFont="1" applyFill="1" applyBorder="1" applyAlignment="1">
      <alignment horizontal="center" vertical="center" wrapText="1" readingOrder="1"/>
    </xf>
    <xf numFmtId="0" fontId="2" fillId="6" borderId="101" xfId="0" applyFont="1" applyFill="1" applyBorder="1" applyAlignment="1">
      <alignment horizontal="center" vertical="center" wrapText="1" readingOrder="1"/>
    </xf>
    <xf numFmtId="0" fontId="4" fillId="2" borderId="0" xfId="0" applyFont="1" applyFill="1" applyAlignment="1">
      <alignment horizontal="center"/>
    </xf>
    <xf numFmtId="0" fontId="6" fillId="2" borderId="0" xfId="0" applyFont="1" applyFill="1" applyAlignment="1">
      <alignment horizontal="center"/>
    </xf>
    <xf numFmtId="0" fontId="20" fillId="2" borderId="0" xfId="0" applyFont="1" applyFill="1" applyAlignment="1">
      <alignment horizontal="justify" wrapText="1"/>
    </xf>
    <xf numFmtId="0" fontId="11" fillId="2" borderId="54" xfId="1" applyFont="1" applyFill="1" applyBorder="1" applyAlignment="1">
      <alignment horizontal="center"/>
    </xf>
    <xf numFmtId="0" fontId="11" fillId="2" borderId="55" xfId="1" applyFont="1" applyFill="1" applyBorder="1" applyAlignment="1">
      <alignment horizontal="center"/>
    </xf>
    <xf numFmtId="0" fontId="5" fillId="2" borderId="0" xfId="0" applyFont="1" applyFill="1" applyAlignment="1">
      <alignment horizontal="center"/>
    </xf>
    <xf numFmtId="0" fontId="7" fillId="2" borderId="0" xfId="0" applyFont="1" applyFill="1" applyAlignment="1">
      <alignment horizontal="center"/>
    </xf>
    <xf numFmtId="0" fontId="6" fillId="2" borderId="18" xfId="0" applyFont="1" applyFill="1" applyBorder="1" applyAlignment="1">
      <alignment horizontal="justify" vertical="top" wrapText="1"/>
    </xf>
    <xf numFmtId="0" fontId="6" fillId="2" borderId="19" xfId="0" applyFont="1" applyFill="1" applyBorder="1" applyAlignment="1">
      <alignment horizontal="justify" vertical="top" wrapText="1"/>
    </xf>
    <xf numFmtId="0" fontId="6" fillId="2" borderId="20" xfId="0" applyFont="1" applyFill="1" applyBorder="1" applyAlignment="1">
      <alignment horizontal="justify" vertical="top" wrapText="1"/>
    </xf>
    <xf numFmtId="0" fontId="6" fillId="2" borderId="21" xfId="0" applyFont="1" applyFill="1" applyBorder="1" applyAlignment="1">
      <alignment horizontal="justify" vertical="top" wrapText="1"/>
    </xf>
    <xf numFmtId="0" fontId="6" fillId="2" borderId="0" xfId="0" applyFont="1" applyFill="1" applyAlignment="1">
      <alignment horizontal="justify" vertical="top" wrapText="1"/>
    </xf>
    <xf numFmtId="0" fontId="6" fillId="2" borderId="22" xfId="0" applyFont="1" applyFill="1" applyBorder="1" applyAlignment="1">
      <alignment horizontal="justify" vertical="top" wrapText="1"/>
    </xf>
    <xf numFmtId="0" fontId="6" fillId="2" borderId="23" xfId="0" applyFont="1" applyFill="1" applyBorder="1" applyAlignment="1">
      <alignment horizontal="justify" vertical="top" wrapText="1"/>
    </xf>
    <xf numFmtId="0" fontId="6" fillId="2" borderId="24" xfId="0" applyFont="1" applyFill="1" applyBorder="1" applyAlignment="1">
      <alignment horizontal="justify" vertical="top" wrapText="1"/>
    </xf>
    <xf numFmtId="0" fontId="6" fillId="2" borderId="25" xfId="0" applyFont="1" applyFill="1" applyBorder="1" applyAlignment="1">
      <alignment horizontal="justify" vertical="top" wrapText="1"/>
    </xf>
    <xf numFmtId="0" fontId="7" fillId="2" borderId="0" xfId="0" applyFont="1" applyFill="1" applyAlignment="1">
      <alignment horizontal="center" wrapText="1"/>
    </xf>
    <xf numFmtId="0" fontId="6" fillId="2" borderId="88" xfId="0" applyFont="1" applyFill="1" applyBorder="1" applyAlignment="1" applyProtection="1">
      <alignment horizontal="center" vertical="center"/>
      <protection locked="0"/>
    </xf>
    <xf numFmtId="0" fontId="6" fillId="2" borderId="87" xfId="0" applyFont="1" applyFill="1" applyBorder="1" applyAlignment="1" applyProtection="1">
      <alignment horizontal="center" vertical="center"/>
      <protection locked="0"/>
    </xf>
    <xf numFmtId="0" fontId="6" fillId="2" borderId="89" xfId="0" applyFont="1" applyFill="1" applyBorder="1" applyAlignment="1" applyProtection="1">
      <alignment horizontal="center" vertical="center"/>
      <protection locked="0"/>
    </xf>
    <xf numFmtId="0" fontId="6" fillId="2" borderId="90" xfId="0" applyFont="1" applyFill="1" applyBorder="1" applyAlignment="1" applyProtection="1">
      <alignment horizontal="center" vertical="center"/>
      <protection locked="0"/>
    </xf>
    <xf numFmtId="0" fontId="6" fillId="2" borderId="91" xfId="0" applyFont="1" applyFill="1" applyBorder="1" applyAlignment="1" applyProtection="1">
      <alignment horizontal="center" vertical="center"/>
      <protection locked="0"/>
    </xf>
    <xf numFmtId="0" fontId="6" fillId="2" borderId="92" xfId="0" applyFont="1" applyFill="1" applyBorder="1" applyAlignment="1" applyProtection="1">
      <alignment horizontal="center" vertical="center"/>
      <protection locked="0"/>
    </xf>
    <xf numFmtId="0" fontId="23" fillId="2" borderId="93" xfId="1" applyFont="1" applyFill="1" applyBorder="1" applyAlignment="1">
      <alignment horizontal="center" vertical="center" wrapText="1"/>
    </xf>
    <xf numFmtId="0" fontId="23" fillId="2" borderId="33" xfId="1" applyFont="1" applyFill="1" applyBorder="1" applyAlignment="1">
      <alignment horizontal="center" vertical="center" wrapText="1"/>
    </xf>
    <xf numFmtId="0" fontId="9" fillId="2" borderId="0" xfId="0" applyFont="1" applyFill="1" applyAlignment="1">
      <alignment horizontal="left" wrapText="1"/>
    </xf>
    <xf numFmtId="0" fontId="19" fillId="2" borderId="54" xfId="1" applyFont="1" applyFill="1" applyBorder="1" applyAlignment="1">
      <alignment horizontal="center"/>
    </xf>
    <xf numFmtId="0" fontId="19" fillId="2" borderId="55" xfId="1" applyFont="1" applyFill="1" applyBorder="1" applyAlignment="1">
      <alignment horizontal="center"/>
    </xf>
    <xf numFmtId="0" fontId="9" fillId="2" borderId="0" xfId="0" applyFont="1" applyFill="1" applyAlignment="1">
      <alignment horizontal="justify" wrapText="1"/>
    </xf>
    <xf numFmtId="0" fontId="9" fillId="2" borderId="0" xfId="0" applyFont="1" applyFill="1" applyAlignment="1">
      <alignment horizontal="left"/>
    </xf>
    <xf numFmtId="0" fontId="9" fillId="2" borderId="0" xfId="0" applyFont="1" applyFill="1" applyAlignment="1">
      <alignment horizontal="left" vertical="center" wrapText="1"/>
    </xf>
    <xf numFmtId="0" fontId="5" fillId="2" borderId="0" xfId="0" applyFont="1" applyFill="1" applyAlignment="1">
      <alignment horizontal="center" vertical="center"/>
    </xf>
    <xf numFmtId="0" fontId="18" fillId="7" borderId="80" xfId="1" applyFont="1" applyFill="1" applyBorder="1" applyAlignment="1">
      <alignment horizontal="center"/>
    </xf>
    <xf numFmtId="0" fontId="18" fillId="7" borderId="81" xfId="1" applyFont="1" applyFill="1" applyBorder="1" applyAlignment="1">
      <alignment horizontal="center"/>
    </xf>
    <xf numFmtId="0" fontId="13" fillId="2" borderId="0" xfId="0" applyFont="1" applyFill="1" applyAlignment="1">
      <alignment horizontal="center"/>
    </xf>
    <xf numFmtId="0" fontId="6" fillId="2" borderId="0" xfId="0" applyFont="1" applyFill="1" applyAlignment="1">
      <alignment horizontal="left" wrapText="1"/>
    </xf>
    <xf numFmtId="0" fontId="6" fillId="2" borderId="0" xfId="0" applyFont="1" applyFill="1" applyAlignment="1">
      <alignment horizontal="justify" vertical="center" wrapText="1"/>
    </xf>
    <xf numFmtId="0" fontId="25" fillId="2" borderId="0" xfId="0" applyFont="1" applyFill="1" applyAlignment="1">
      <alignment horizontal="center"/>
    </xf>
    <xf numFmtId="0" fontId="4" fillId="0" borderId="0" xfId="0" applyFont="1" applyAlignment="1">
      <alignment horizontal="center"/>
    </xf>
    <xf numFmtId="0" fontId="4" fillId="0" borderId="17" xfId="0" applyFont="1" applyBorder="1" applyAlignment="1">
      <alignment horizontal="center"/>
    </xf>
    <xf numFmtId="0" fontId="4" fillId="0" borderId="16"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8181"/>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770053939681547"/>
          <c:y val="8.774409397030615E-2"/>
          <c:w val="0.49778895702673248"/>
          <c:h val="0.83844119555994356"/>
        </c:manualLayout>
      </c:layout>
      <c:radarChart>
        <c:radarStyle val="marker"/>
        <c:varyColors val="0"/>
        <c:ser>
          <c:idx val="0"/>
          <c:order val="0"/>
          <c:tx>
            <c:strRef>
              <c:f>Results!$E$8</c:f>
              <c:strCache>
                <c:ptCount val="1"/>
                <c:pt idx="0">
                  <c:v>Score </c:v>
                </c:pt>
              </c:strCache>
            </c:strRef>
          </c:tx>
          <c:spPr>
            <a:ln w="38100" cap="rnd">
              <a:solidFill>
                <a:srgbClr val="92D050"/>
              </a:solidFill>
              <a:round/>
            </a:ln>
            <a:effectLst/>
          </c:spPr>
          <c:marker>
            <c:symbol val="none"/>
          </c:marker>
          <c:cat>
            <c:strRef>
              <c:f>Results!$D$9:$D$13</c:f>
              <c:strCache>
                <c:ptCount val="5"/>
                <c:pt idx="0">
                  <c:v>Targets</c:v>
                </c:pt>
                <c:pt idx="1">
                  <c:v>Strategy</c:v>
                </c:pt>
                <c:pt idx="2">
                  <c:v>Organizational Structure</c:v>
                </c:pt>
                <c:pt idx="3">
                  <c:v>Operational Measures</c:v>
                </c:pt>
                <c:pt idx="4">
                  <c:v>Tracking &amp; Reporting</c:v>
                </c:pt>
              </c:strCache>
            </c:strRef>
          </c:cat>
          <c:val>
            <c:numRef>
              <c:f>Results!$E$9:$E$13</c:f>
              <c:numCache>
                <c:formatCode>0.00</c:formatCode>
                <c:ptCount val="5"/>
                <c:pt idx="0">
                  <c:v>1.0172413793103448</c:v>
                </c:pt>
                <c:pt idx="1">
                  <c:v>2.25</c:v>
                </c:pt>
                <c:pt idx="2">
                  <c:v>1.8695652173913044</c:v>
                </c:pt>
                <c:pt idx="3">
                  <c:v>1.36</c:v>
                </c:pt>
                <c:pt idx="4">
                  <c:v>1.8571428571428572</c:v>
                </c:pt>
              </c:numCache>
            </c:numRef>
          </c:val>
          <c:extLst>
            <c:ext xmlns:c16="http://schemas.microsoft.com/office/drawing/2014/chart" uri="{C3380CC4-5D6E-409C-BE32-E72D297353CC}">
              <c16:uniqueId val="{00000000-AE8E-4E93-8355-22111B5DB589}"/>
            </c:ext>
          </c:extLst>
        </c:ser>
        <c:dLbls>
          <c:showLegendKey val="0"/>
          <c:showVal val="0"/>
          <c:showCatName val="0"/>
          <c:showSerName val="0"/>
          <c:showPercent val="0"/>
          <c:showBubbleSize val="0"/>
        </c:dLbls>
        <c:axId val="900494767"/>
        <c:axId val="900507247"/>
        <c:extLst>
          <c:ext xmlns:c15="http://schemas.microsoft.com/office/drawing/2012/chart" uri="{02D57815-91ED-43cb-92C2-25804820EDAC}">
            <c15:filteredRadarSeries>
              <c15:ser>
                <c:idx val="1"/>
                <c:order val="1"/>
                <c:tx>
                  <c:strRef>
                    <c:extLst>
                      <c:ext uri="{02D57815-91ED-43cb-92C2-25804820EDAC}">
                        <c15:formulaRef>
                          <c15:sqref>Results!$H$9</c15:sqref>
                        </c15:formulaRef>
                      </c:ext>
                    </c:extLst>
                    <c:strCache>
                      <c:ptCount val="1"/>
                    </c:strCache>
                  </c:strRef>
                </c:tx>
                <c:spPr>
                  <a:ln w="28575" cap="rnd">
                    <a:solidFill>
                      <a:schemeClr val="accent2"/>
                    </a:solidFill>
                    <a:round/>
                  </a:ln>
                  <a:effectLst/>
                </c:spPr>
                <c:marker>
                  <c:symbol val="none"/>
                </c:marker>
                <c:cat>
                  <c:strRef>
                    <c:extLst>
                      <c:ext uri="{02D57815-91ED-43cb-92C2-25804820EDAC}">
                        <c15:formulaRef>
                          <c15:sqref>Results!$D$9:$D$13</c15:sqref>
                        </c15:formulaRef>
                      </c:ext>
                    </c:extLst>
                    <c:strCache>
                      <c:ptCount val="5"/>
                      <c:pt idx="0">
                        <c:v>Targets</c:v>
                      </c:pt>
                      <c:pt idx="1">
                        <c:v>Strategy</c:v>
                      </c:pt>
                      <c:pt idx="2">
                        <c:v>Organizational Structure</c:v>
                      </c:pt>
                      <c:pt idx="3">
                        <c:v>Operational Measures</c:v>
                      </c:pt>
                      <c:pt idx="4">
                        <c:v>Tracking &amp; Reporting</c:v>
                      </c:pt>
                    </c:strCache>
                  </c:strRef>
                </c:cat>
                <c:val>
                  <c:numRef>
                    <c:extLst>
                      <c:ext uri="{02D57815-91ED-43cb-92C2-25804820EDAC}">
                        <c15:formulaRef>
                          <c15:sqref>Results!$H$9</c15:sqref>
                        </c15:formulaRef>
                      </c:ext>
                    </c:extLst>
                    <c:numCache>
                      <c:formatCode>General</c:formatCode>
                      <c:ptCount val="1"/>
                    </c:numCache>
                  </c:numRef>
                </c:val>
                <c:extLst>
                  <c:ext xmlns:c16="http://schemas.microsoft.com/office/drawing/2014/chart" uri="{C3380CC4-5D6E-409C-BE32-E72D297353CC}">
                    <c16:uniqueId val="{00000001-AE8E-4E93-8355-22111B5DB589}"/>
                  </c:ext>
                </c:extLst>
              </c15:ser>
            </c15:filteredRadarSeries>
          </c:ext>
        </c:extLst>
      </c:radarChart>
      <c:catAx>
        <c:axId val="9004947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00507247"/>
        <c:crosses val="autoZero"/>
        <c:auto val="1"/>
        <c:lblAlgn val="ctr"/>
        <c:lblOffset val="100"/>
        <c:noMultiLvlLbl val="0"/>
      </c:catAx>
      <c:valAx>
        <c:axId val="900507247"/>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00494767"/>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1"/>
          <c:spPr>
            <a:gradFill>
              <a:gsLst>
                <a:gs pos="0">
                  <a:schemeClr val="accent6">
                    <a:lumMod val="60000"/>
                    <a:lumOff val="40000"/>
                  </a:schemeClr>
                </a:gs>
                <a:gs pos="99000">
                  <a:schemeClr val="accent6">
                    <a:lumMod val="50000"/>
                  </a:schemeClr>
                </a:gs>
                <a:gs pos="52000">
                  <a:schemeClr val="accent6">
                    <a:lumMod val="75000"/>
                  </a:schemeClr>
                </a:gs>
              </a:gsLst>
              <a:lin ang="0" scaled="1"/>
            </a:gradFill>
            <a:ln>
              <a:solidFill>
                <a:schemeClr val="tx1"/>
              </a:solidFill>
            </a:ln>
            <a:effectLst/>
          </c:spPr>
          <c:invertIfNegative val="0"/>
          <c:cat>
            <c:strLit>
              <c:ptCount val="1"/>
              <c:pt idx="0">
                <c:v>2</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Backend!$G$6:$H$6</c15:sqref>
                  </c15:fullRef>
                </c:ext>
              </c:extLst>
              <c:f>Backend!$H$6</c:f>
              <c:numCache>
                <c:formatCode>General</c:formatCode>
                <c:ptCount val="1"/>
                <c:pt idx="0">
                  <c:v>3</c:v>
                </c:pt>
              </c:numCache>
            </c:numRef>
          </c:val>
          <c:extLst>
            <c:ext xmlns:c16="http://schemas.microsoft.com/office/drawing/2014/chart" uri="{C3380CC4-5D6E-409C-BE32-E72D297353CC}">
              <c16:uniqueId val="{00000000-BB69-4D41-95AA-878C44B91799}"/>
            </c:ext>
          </c:extLst>
        </c:ser>
        <c:dLbls>
          <c:showLegendKey val="0"/>
          <c:showVal val="0"/>
          <c:showCatName val="0"/>
          <c:showSerName val="0"/>
          <c:showPercent val="0"/>
          <c:showBubbleSize val="0"/>
        </c:dLbls>
        <c:gapWidth val="182"/>
        <c:axId val="1025757375"/>
        <c:axId val="1025758207"/>
      </c:barChart>
      <c:barChart>
        <c:barDir val="bar"/>
        <c:grouping val="clustered"/>
        <c:varyColors val="0"/>
        <c:ser>
          <c:idx val="0"/>
          <c:order val="0"/>
          <c:spPr>
            <a:gradFill>
              <a:gsLst>
                <a:gs pos="0">
                  <a:schemeClr val="bg1">
                    <a:alpha val="2000"/>
                  </a:schemeClr>
                </a:gs>
                <a:gs pos="99000">
                  <a:schemeClr val="tx1"/>
                </a:gs>
                <a:gs pos="98000">
                  <a:schemeClr val="bg1">
                    <a:alpha val="0"/>
                  </a:schemeClr>
                </a:gs>
              </a:gsLst>
              <a:lin ang="0" scaled="1"/>
            </a:gradFill>
            <a:ln>
              <a:noFill/>
            </a:ln>
            <a:effectLst/>
          </c:spPr>
          <c:invertIfNegative val="0"/>
          <c:dPt>
            <c:idx val="0"/>
            <c:invertIfNegative val="0"/>
            <c:bubble3D val="0"/>
            <c:spPr>
              <a:gradFill>
                <a:gsLst>
                  <a:gs pos="0">
                    <a:schemeClr val="bg1">
                      <a:alpha val="0"/>
                    </a:schemeClr>
                  </a:gs>
                  <a:gs pos="100000">
                    <a:schemeClr val="tx1"/>
                  </a:gs>
                  <a:gs pos="98000">
                    <a:schemeClr val="bg1">
                      <a:alpha val="0"/>
                    </a:schemeClr>
                  </a:gs>
                </a:gsLst>
                <a:lin ang="0" scaled="1"/>
              </a:gradFill>
              <a:ln>
                <a:noFill/>
              </a:ln>
              <a:effectLst/>
            </c:spPr>
            <c:extLst>
              <c:ext xmlns:c16="http://schemas.microsoft.com/office/drawing/2014/chart" uri="{C3380CC4-5D6E-409C-BE32-E72D297353CC}">
                <c16:uniqueId val="{00000002-BB69-4D41-95AA-878C44B91799}"/>
              </c:ext>
            </c:extLst>
          </c:dPt>
          <c:cat>
            <c:strLit>
              <c:ptCount val="1"/>
              <c:pt idx="0">
                <c:v>2</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Backend!$G$5:$H$5</c15:sqref>
                  </c15:fullRef>
                </c:ext>
              </c:extLst>
              <c:f>Backend!$H$5</c:f>
              <c:numCache>
                <c:formatCode>0.00</c:formatCode>
                <c:ptCount val="1"/>
                <c:pt idx="0">
                  <c:v>1.6707898907689014</c:v>
                </c:pt>
              </c:numCache>
            </c:numRef>
          </c:val>
          <c:extLst>
            <c:ext xmlns:c16="http://schemas.microsoft.com/office/drawing/2014/chart" uri="{C3380CC4-5D6E-409C-BE32-E72D297353CC}">
              <c16:uniqueId val="{00000001-BB69-4D41-95AA-878C44B91799}"/>
            </c:ext>
          </c:extLst>
        </c:ser>
        <c:dLbls>
          <c:showLegendKey val="0"/>
          <c:showVal val="0"/>
          <c:showCatName val="0"/>
          <c:showSerName val="0"/>
          <c:showPercent val="0"/>
          <c:showBubbleSize val="0"/>
        </c:dLbls>
        <c:gapWidth val="182"/>
        <c:axId val="1025762367"/>
        <c:axId val="1025772767"/>
      </c:barChart>
      <c:catAx>
        <c:axId val="1025757375"/>
        <c:scaling>
          <c:orientation val="minMax"/>
        </c:scaling>
        <c:delete val="1"/>
        <c:axPos val="l"/>
        <c:numFmt formatCode="General" sourceLinked="0"/>
        <c:majorTickMark val="none"/>
        <c:minorTickMark val="none"/>
        <c:tickLblPos val="nextTo"/>
        <c:crossAx val="1025758207"/>
        <c:crosses val="autoZero"/>
        <c:auto val="1"/>
        <c:lblAlgn val="ctr"/>
        <c:lblOffset val="100"/>
        <c:noMultiLvlLbl val="0"/>
      </c:catAx>
      <c:valAx>
        <c:axId val="1025758207"/>
        <c:scaling>
          <c:orientation val="minMax"/>
          <c:max val="3"/>
          <c:min val="1"/>
        </c:scaling>
        <c:delete val="0"/>
        <c:axPos val="b"/>
        <c:majorGridlines>
          <c:spPr>
            <a:ln w="9525" cap="flat" cmpd="sng" algn="ctr">
              <a:solidFill>
                <a:schemeClr val="bg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025757375"/>
        <c:crosses val="autoZero"/>
        <c:crossBetween val="between"/>
      </c:valAx>
      <c:valAx>
        <c:axId val="1025772767"/>
        <c:scaling>
          <c:orientation val="minMax"/>
        </c:scaling>
        <c:delete val="1"/>
        <c:axPos val="t"/>
        <c:numFmt formatCode="General" sourceLinked="1"/>
        <c:majorTickMark val="out"/>
        <c:minorTickMark val="none"/>
        <c:tickLblPos val="nextTo"/>
        <c:crossAx val="1025762367"/>
        <c:crosses val="max"/>
        <c:crossBetween val="between"/>
      </c:valAx>
      <c:catAx>
        <c:axId val="1025762367"/>
        <c:scaling>
          <c:orientation val="minMax"/>
        </c:scaling>
        <c:delete val="1"/>
        <c:axPos val="l"/>
        <c:numFmt formatCode="General" sourceLinked="0"/>
        <c:majorTickMark val="out"/>
        <c:minorTickMark val="none"/>
        <c:tickLblPos val="nextTo"/>
        <c:crossAx val="1025772767"/>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6.png"/><Relationship Id="rId7" Type="http://schemas.openxmlformats.org/officeDocument/2006/relationships/image" Target="../media/image10.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9.png"/><Relationship Id="rId5" Type="http://schemas.openxmlformats.org/officeDocument/2006/relationships/image" Target="../media/image8.png"/><Relationship Id="rId10" Type="http://schemas.openxmlformats.org/officeDocument/2006/relationships/image" Target="../media/image13.png"/><Relationship Id="rId4" Type="http://schemas.openxmlformats.org/officeDocument/2006/relationships/image" Target="../media/image7.png"/><Relationship Id="rId9" Type="http://schemas.openxmlformats.org/officeDocument/2006/relationships/image" Target="../media/image1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15.svg"/><Relationship Id="rId1" Type="http://schemas.openxmlformats.org/officeDocument/2006/relationships/image" Target="../media/image14.png"/><Relationship Id="rId6" Type="http://schemas.openxmlformats.org/officeDocument/2006/relationships/image" Target="../media/image19.svg"/><Relationship Id="rId5" Type="http://schemas.openxmlformats.org/officeDocument/2006/relationships/image" Target="../media/image18.png"/><Relationship Id="rId4" Type="http://schemas.openxmlformats.org/officeDocument/2006/relationships/image" Target="../media/image17.svg"/></Relationships>
</file>

<file path=xl/drawings/_rels/drawing4.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15.svg"/><Relationship Id="rId1" Type="http://schemas.openxmlformats.org/officeDocument/2006/relationships/image" Target="../media/image14.png"/><Relationship Id="rId6" Type="http://schemas.openxmlformats.org/officeDocument/2006/relationships/image" Target="../media/image19.svg"/><Relationship Id="rId5" Type="http://schemas.openxmlformats.org/officeDocument/2006/relationships/image" Target="../media/image18.png"/><Relationship Id="rId4" Type="http://schemas.openxmlformats.org/officeDocument/2006/relationships/image" Target="../media/image17.svg"/></Relationships>
</file>

<file path=xl/drawings/_rels/drawing5.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15.svg"/><Relationship Id="rId1" Type="http://schemas.openxmlformats.org/officeDocument/2006/relationships/image" Target="../media/image14.png"/><Relationship Id="rId6" Type="http://schemas.openxmlformats.org/officeDocument/2006/relationships/image" Target="../media/image19.svg"/><Relationship Id="rId5" Type="http://schemas.openxmlformats.org/officeDocument/2006/relationships/image" Target="../media/image18.png"/><Relationship Id="rId4" Type="http://schemas.openxmlformats.org/officeDocument/2006/relationships/image" Target="../media/image17.svg"/></Relationships>
</file>

<file path=xl/drawings/_rels/drawing6.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15.svg"/><Relationship Id="rId1" Type="http://schemas.openxmlformats.org/officeDocument/2006/relationships/image" Target="../media/image14.png"/><Relationship Id="rId6" Type="http://schemas.openxmlformats.org/officeDocument/2006/relationships/image" Target="../media/image19.svg"/><Relationship Id="rId5" Type="http://schemas.openxmlformats.org/officeDocument/2006/relationships/image" Target="../media/image18.png"/><Relationship Id="rId4" Type="http://schemas.openxmlformats.org/officeDocument/2006/relationships/image" Target="../media/image17.svg"/></Relationships>
</file>

<file path=xl/drawings/_rels/drawing7.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15.svg"/><Relationship Id="rId1" Type="http://schemas.openxmlformats.org/officeDocument/2006/relationships/image" Target="../media/image14.png"/><Relationship Id="rId6" Type="http://schemas.openxmlformats.org/officeDocument/2006/relationships/image" Target="../media/image19.svg"/><Relationship Id="rId5" Type="http://schemas.openxmlformats.org/officeDocument/2006/relationships/image" Target="../media/image18.png"/><Relationship Id="rId4" Type="http://schemas.openxmlformats.org/officeDocument/2006/relationships/image" Target="../media/image17.svg"/></Relationships>
</file>

<file path=xl/drawings/_rels/drawing8.xml.rels><?xml version="1.0" encoding="UTF-8" standalone="yes"?>
<Relationships xmlns="http://schemas.openxmlformats.org/package/2006/relationships"><Relationship Id="rId8" Type="http://schemas.openxmlformats.org/officeDocument/2006/relationships/image" Target="../media/image19.svg"/><Relationship Id="rId3" Type="http://schemas.openxmlformats.org/officeDocument/2006/relationships/image" Target="../media/image14.png"/><Relationship Id="rId7" Type="http://schemas.openxmlformats.org/officeDocument/2006/relationships/image" Target="../media/image18.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7.svg"/><Relationship Id="rId11" Type="http://schemas.openxmlformats.org/officeDocument/2006/relationships/image" Target="../media/image21.jpeg"/><Relationship Id="rId5" Type="http://schemas.openxmlformats.org/officeDocument/2006/relationships/image" Target="../media/image16.png"/><Relationship Id="rId10" Type="http://schemas.openxmlformats.org/officeDocument/2006/relationships/image" Target="../media/image20.png"/><Relationship Id="rId4" Type="http://schemas.openxmlformats.org/officeDocument/2006/relationships/image" Target="../media/image15.svg"/><Relationship Id="rId9"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240436</xdr:colOff>
      <xdr:row>34</xdr:row>
      <xdr:rowOff>11418</xdr:rowOff>
    </xdr:from>
    <xdr:to>
      <xdr:col>3</xdr:col>
      <xdr:colOff>607358</xdr:colOff>
      <xdr:row>37</xdr:row>
      <xdr:rowOff>94177</xdr:rowOff>
    </xdr:to>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1764436" y="7469493"/>
          <a:ext cx="1128922" cy="6256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194396</xdr:colOff>
      <xdr:row>25</xdr:row>
      <xdr:rowOff>160166</xdr:rowOff>
    </xdr:from>
    <xdr:to>
      <xdr:col>6</xdr:col>
      <xdr:colOff>564603</xdr:colOff>
      <xdr:row>29</xdr:row>
      <xdr:rowOff>2818</xdr:rowOff>
    </xdr:to>
    <xdr:pic>
      <xdr:nvPicPr>
        <xdr:cNvPr id="5" name="Grafik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a:ext>
          </a:extLst>
        </a:blip>
        <a:srcRect/>
        <a:stretch>
          <a:fillRect/>
        </a:stretch>
      </xdr:blipFill>
      <xdr:spPr bwMode="auto">
        <a:xfrm>
          <a:off x="4004396" y="5808491"/>
          <a:ext cx="1132207" cy="566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44858</xdr:colOff>
      <xdr:row>33</xdr:row>
      <xdr:rowOff>142875</xdr:rowOff>
    </xdr:from>
    <xdr:to>
      <xdr:col>8</xdr:col>
      <xdr:colOff>702469</xdr:colOff>
      <xdr:row>37</xdr:row>
      <xdr:rowOff>77421</xdr:rowOff>
    </xdr:to>
    <xdr:pic>
      <xdr:nvPicPr>
        <xdr:cNvPr id="3" name="Grafik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40858" y="7810500"/>
          <a:ext cx="657611" cy="6489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174624</xdr:colOff>
      <xdr:row>109</xdr:row>
      <xdr:rowOff>15875</xdr:rowOff>
    </xdr:from>
    <xdr:to>
      <xdr:col>9</xdr:col>
      <xdr:colOff>336499</xdr:colOff>
      <xdr:row>126</xdr:row>
      <xdr:rowOff>206375</xdr:rowOff>
    </xdr:to>
    <xdr:pic>
      <xdr:nvPicPr>
        <xdr:cNvPr id="29" name="Grafik 28">
          <a:extLst>
            <a:ext uri="{FF2B5EF4-FFF2-40B4-BE49-F238E27FC236}">
              <a16:creationId xmlns:a16="http://schemas.microsoft.com/office/drawing/2014/main" id="{00000000-0008-0000-0100-00001D000000}"/>
            </a:ext>
          </a:extLst>
        </xdr:cNvPr>
        <xdr:cNvPicPr>
          <a:picLocks noChangeAspect="1"/>
        </xdr:cNvPicPr>
      </xdr:nvPicPr>
      <xdr:blipFill rotWithShape="1">
        <a:blip xmlns:r="http://schemas.openxmlformats.org/officeDocument/2006/relationships" r:embed="rId1"/>
        <a:srcRect l="4080" t="39249" r="48344" b="11299"/>
        <a:stretch/>
      </xdr:blipFill>
      <xdr:spPr>
        <a:xfrm>
          <a:off x="1698624" y="26939875"/>
          <a:ext cx="5495875" cy="3159125"/>
        </a:xfrm>
        <a:prstGeom prst="rect">
          <a:avLst/>
        </a:prstGeom>
      </xdr:spPr>
    </xdr:pic>
    <xdr:clientData/>
  </xdr:twoCellAnchor>
  <xdr:twoCellAnchor editAs="oneCell">
    <xdr:from>
      <xdr:col>3</xdr:col>
      <xdr:colOff>414619</xdr:colOff>
      <xdr:row>16</xdr:row>
      <xdr:rowOff>145675</xdr:rowOff>
    </xdr:from>
    <xdr:to>
      <xdr:col>7</xdr:col>
      <xdr:colOff>254097</xdr:colOff>
      <xdr:row>34</xdr:row>
      <xdr:rowOff>134470</xdr:rowOff>
    </xdr:to>
    <xdr:pic>
      <xdr:nvPicPr>
        <xdr:cNvPr id="6" name="Grafik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2"/>
        <a:srcRect l="4842" t="25820" r="62311" b="9139"/>
        <a:stretch/>
      </xdr:blipFill>
      <xdr:spPr>
        <a:xfrm>
          <a:off x="2700619" y="5244351"/>
          <a:ext cx="2887478" cy="3216090"/>
        </a:xfrm>
        <a:prstGeom prst="rect">
          <a:avLst/>
        </a:prstGeom>
        <a:ln w="19050">
          <a:solidFill>
            <a:srgbClr val="92D050"/>
          </a:solidFill>
        </a:ln>
      </xdr:spPr>
    </xdr:pic>
    <xdr:clientData/>
  </xdr:twoCellAnchor>
  <xdr:twoCellAnchor>
    <xdr:from>
      <xdr:col>6</xdr:col>
      <xdr:colOff>531159</xdr:colOff>
      <xdr:row>23</xdr:row>
      <xdr:rowOff>114300</xdr:rowOff>
    </xdr:from>
    <xdr:to>
      <xdr:col>7</xdr:col>
      <xdr:colOff>245409</xdr:colOff>
      <xdr:row>25</xdr:row>
      <xdr:rowOff>152399</xdr:rowOff>
    </xdr:to>
    <xdr:sp macro="" textlink="">
      <xdr:nvSpPr>
        <xdr:cNvPr id="11" name="Pfeil: nach links 10">
          <a:extLst>
            <a:ext uri="{FF2B5EF4-FFF2-40B4-BE49-F238E27FC236}">
              <a16:creationId xmlns:a16="http://schemas.microsoft.com/office/drawing/2014/main" id="{00000000-0008-0000-0100-00000B000000}"/>
            </a:ext>
          </a:extLst>
        </xdr:cNvPr>
        <xdr:cNvSpPr/>
      </xdr:nvSpPr>
      <xdr:spPr>
        <a:xfrm>
          <a:off x="5103159" y="6468035"/>
          <a:ext cx="476250" cy="396688"/>
        </a:xfrm>
        <a:prstGeom prst="leftArrow">
          <a:avLst/>
        </a:prstGeom>
        <a:solidFill>
          <a:schemeClr val="accent6">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691390</xdr:colOff>
      <xdr:row>37</xdr:row>
      <xdr:rowOff>77442</xdr:rowOff>
    </xdr:from>
    <xdr:to>
      <xdr:col>8</xdr:col>
      <xdr:colOff>219075</xdr:colOff>
      <xdr:row>51</xdr:row>
      <xdr:rowOff>133350</xdr:rowOff>
    </xdr:to>
    <xdr:pic>
      <xdr:nvPicPr>
        <xdr:cNvPr id="12" name="Grafik 11">
          <a:extLst>
            <a:ext uri="{FF2B5EF4-FFF2-40B4-BE49-F238E27FC236}">
              <a16:creationId xmlns:a16="http://schemas.microsoft.com/office/drawing/2014/main" id="{00000000-0008-0000-0100-00000C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a:ext>
          </a:extLst>
        </a:blip>
        <a:srcRect/>
        <a:stretch/>
      </xdr:blipFill>
      <xdr:spPr>
        <a:xfrm>
          <a:off x="2215390" y="7364067"/>
          <a:ext cx="4099685" cy="2589558"/>
        </a:xfrm>
        <a:prstGeom prst="rect">
          <a:avLst/>
        </a:prstGeom>
      </xdr:spPr>
    </xdr:pic>
    <xdr:clientData/>
  </xdr:twoCellAnchor>
  <xdr:twoCellAnchor>
    <xdr:from>
      <xdr:col>2</xdr:col>
      <xdr:colOff>761999</xdr:colOff>
      <xdr:row>38</xdr:row>
      <xdr:rowOff>47624</xdr:rowOff>
    </xdr:from>
    <xdr:to>
      <xdr:col>3</xdr:col>
      <xdr:colOff>400049</xdr:colOff>
      <xdr:row>40</xdr:row>
      <xdr:rowOff>161924</xdr:rowOff>
    </xdr:to>
    <xdr:sp macro="" textlink="">
      <xdr:nvSpPr>
        <xdr:cNvPr id="13" name="Pfeil: nach links 12">
          <a:extLst>
            <a:ext uri="{FF2B5EF4-FFF2-40B4-BE49-F238E27FC236}">
              <a16:creationId xmlns:a16="http://schemas.microsoft.com/office/drawing/2014/main" id="{00000000-0008-0000-0100-00000D000000}"/>
            </a:ext>
          </a:extLst>
        </xdr:cNvPr>
        <xdr:cNvSpPr/>
      </xdr:nvSpPr>
      <xdr:spPr>
        <a:xfrm rot="16200000">
          <a:off x="2247899" y="7553324"/>
          <a:ext cx="476250" cy="400050"/>
        </a:xfrm>
        <a:prstGeom prst="leftArrow">
          <a:avLst/>
        </a:prstGeom>
        <a:solidFill>
          <a:schemeClr val="accent6">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62740</xdr:colOff>
      <xdr:row>53</xdr:row>
      <xdr:rowOff>95251</xdr:rowOff>
    </xdr:from>
    <xdr:to>
      <xdr:col>9</xdr:col>
      <xdr:colOff>676275</xdr:colOff>
      <xdr:row>60</xdr:row>
      <xdr:rowOff>31560</xdr:rowOff>
    </xdr:to>
    <xdr:pic>
      <xdr:nvPicPr>
        <xdr:cNvPr id="14" name="Grafik 13">
          <a:extLst>
            <a:ext uri="{FF2B5EF4-FFF2-40B4-BE49-F238E27FC236}">
              <a16:creationId xmlns:a16="http://schemas.microsoft.com/office/drawing/2014/main" id="{00000000-0008-0000-0100-00000E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a:ext>
          </a:extLst>
        </a:blip>
        <a:srcRect/>
        <a:stretch/>
      </xdr:blipFill>
      <xdr:spPr>
        <a:xfrm>
          <a:off x="1586740" y="10629901"/>
          <a:ext cx="5947535" cy="1203133"/>
        </a:xfrm>
        <a:prstGeom prst="rect">
          <a:avLst/>
        </a:prstGeom>
      </xdr:spPr>
    </xdr:pic>
    <xdr:clientData/>
  </xdr:twoCellAnchor>
  <xdr:twoCellAnchor>
    <xdr:from>
      <xdr:col>2</xdr:col>
      <xdr:colOff>342899</xdr:colOff>
      <xdr:row>57</xdr:row>
      <xdr:rowOff>85724</xdr:rowOff>
    </xdr:from>
    <xdr:to>
      <xdr:col>3</xdr:col>
      <xdr:colOff>57149</xdr:colOff>
      <xdr:row>59</xdr:row>
      <xdr:rowOff>123824</xdr:rowOff>
    </xdr:to>
    <xdr:sp macro="" textlink="">
      <xdr:nvSpPr>
        <xdr:cNvPr id="15" name="Pfeil: nach links 14">
          <a:extLst>
            <a:ext uri="{FF2B5EF4-FFF2-40B4-BE49-F238E27FC236}">
              <a16:creationId xmlns:a16="http://schemas.microsoft.com/office/drawing/2014/main" id="{00000000-0008-0000-0100-00000F000000}"/>
            </a:ext>
          </a:extLst>
        </xdr:cNvPr>
        <xdr:cNvSpPr/>
      </xdr:nvSpPr>
      <xdr:spPr>
        <a:xfrm rot="10800000">
          <a:off x="1866899" y="11344274"/>
          <a:ext cx="476250" cy="400050"/>
        </a:xfrm>
        <a:prstGeom prst="leftArrow">
          <a:avLst/>
        </a:prstGeom>
        <a:solidFill>
          <a:schemeClr val="accent6">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66674</xdr:colOff>
      <xdr:row>57</xdr:row>
      <xdr:rowOff>66674</xdr:rowOff>
    </xdr:from>
    <xdr:to>
      <xdr:col>6</xdr:col>
      <xdr:colOff>542924</xdr:colOff>
      <xdr:row>59</xdr:row>
      <xdr:rowOff>104774</xdr:rowOff>
    </xdr:to>
    <xdr:sp macro="" textlink="">
      <xdr:nvSpPr>
        <xdr:cNvPr id="16" name="Pfeil: nach links 15">
          <a:extLst>
            <a:ext uri="{FF2B5EF4-FFF2-40B4-BE49-F238E27FC236}">
              <a16:creationId xmlns:a16="http://schemas.microsoft.com/office/drawing/2014/main" id="{00000000-0008-0000-0100-000010000000}"/>
            </a:ext>
          </a:extLst>
        </xdr:cNvPr>
        <xdr:cNvSpPr/>
      </xdr:nvSpPr>
      <xdr:spPr>
        <a:xfrm>
          <a:off x="4638674" y="11325224"/>
          <a:ext cx="476250" cy="400050"/>
        </a:xfrm>
        <a:prstGeom prst="leftArrow">
          <a:avLst/>
        </a:prstGeom>
        <a:solidFill>
          <a:schemeClr val="accent6">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3</xdr:col>
      <xdr:colOff>385385</xdr:colOff>
      <xdr:row>62</xdr:row>
      <xdr:rowOff>2294620</xdr:rowOff>
    </xdr:from>
    <xdr:to>
      <xdr:col>7</xdr:col>
      <xdr:colOff>367993</xdr:colOff>
      <xdr:row>75</xdr:row>
      <xdr:rowOff>135769</xdr:rowOff>
    </xdr:to>
    <xdr:pic>
      <xdr:nvPicPr>
        <xdr:cNvPr id="17" name="Grafik 16">
          <a:extLst>
            <a:ext uri="{FF2B5EF4-FFF2-40B4-BE49-F238E27FC236}">
              <a16:creationId xmlns:a16="http://schemas.microsoft.com/office/drawing/2014/main" id="{00000000-0008-0000-0100-000011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a:ext>
          </a:extLst>
        </a:blip>
        <a:srcRect/>
        <a:stretch/>
      </xdr:blipFill>
      <xdr:spPr>
        <a:xfrm>
          <a:off x="2671385" y="15629620"/>
          <a:ext cx="3030608" cy="2307316"/>
        </a:xfrm>
        <a:prstGeom prst="rect">
          <a:avLst/>
        </a:prstGeom>
      </xdr:spPr>
    </xdr:pic>
    <xdr:clientData/>
  </xdr:twoCellAnchor>
  <xdr:twoCellAnchor>
    <xdr:from>
      <xdr:col>7</xdr:col>
      <xdr:colOff>428625</xdr:colOff>
      <xdr:row>69</xdr:row>
      <xdr:rowOff>133349</xdr:rowOff>
    </xdr:from>
    <xdr:to>
      <xdr:col>8</xdr:col>
      <xdr:colOff>142875</xdr:colOff>
      <xdr:row>71</xdr:row>
      <xdr:rowOff>171449</xdr:rowOff>
    </xdr:to>
    <xdr:sp macro="" textlink="">
      <xdr:nvSpPr>
        <xdr:cNvPr id="18" name="Pfeil: nach links 17">
          <a:extLst>
            <a:ext uri="{FF2B5EF4-FFF2-40B4-BE49-F238E27FC236}">
              <a16:creationId xmlns:a16="http://schemas.microsoft.com/office/drawing/2014/main" id="{00000000-0008-0000-0100-000012000000}"/>
            </a:ext>
          </a:extLst>
        </xdr:cNvPr>
        <xdr:cNvSpPr/>
      </xdr:nvSpPr>
      <xdr:spPr>
        <a:xfrm rot="20550683">
          <a:off x="5762625" y="13858874"/>
          <a:ext cx="476250" cy="400050"/>
        </a:xfrm>
        <a:prstGeom prst="leftArrow">
          <a:avLst/>
        </a:prstGeom>
        <a:solidFill>
          <a:schemeClr val="accent6">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90355</xdr:colOff>
      <xdr:row>79</xdr:row>
      <xdr:rowOff>22588</xdr:rowOff>
    </xdr:from>
    <xdr:to>
      <xdr:col>10</xdr:col>
      <xdr:colOff>671164</xdr:colOff>
      <xdr:row>82</xdr:row>
      <xdr:rowOff>74542</xdr:rowOff>
    </xdr:to>
    <xdr:pic>
      <xdr:nvPicPr>
        <xdr:cNvPr id="20" name="Grafik 19">
          <a:extLst>
            <a:ext uri="{FF2B5EF4-FFF2-40B4-BE49-F238E27FC236}">
              <a16:creationId xmlns:a16="http://schemas.microsoft.com/office/drawing/2014/main" id="{00000000-0008-0000-0100-000014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a:ext>
          </a:extLst>
        </a:blip>
        <a:srcRect/>
        <a:stretch/>
      </xdr:blipFill>
      <xdr:spPr>
        <a:xfrm>
          <a:off x="852355" y="16008023"/>
          <a:ext cx="7488505" cy="598607"/>
        </a:xfrm>
        <a:prstGeom prst="rect">
          <a:avLst/>
        </a:prstGeom>
      </xdr:spPr>
    </xdr:pic>
    <xdr:clientData/>
  </xdr:twoCellAnchor>
  <xdr:twoCellAnchor>
    <xdr:from>
      <xdr:col>1</xdr:col>
      <xdr:colOff>528015</xdr:colOff>
      <xdr:row>79</xdr:row>
      <xdr:rowOff>176006</xdr:rowOff>
    </xdr:from>
    <xdr:to>
      <xdr:col>2</xdr:col>
      <xdr:colOff>242265</xdr:colOff>
      <xdr:row>82</xdr:row>
      <xdr:rowOff>31889</xdr:rowOff>
    </xdr:to>
    <xdr:sp macro="" textlink="">
      <xdr:nvSpPr>
        <xdr:cNvPr id="21" name="Pfeil: nach links 20">
          <a:extLst>
            <a:ext uri="{FF2B5EF4-FFF2-40B4-BE49-F238E27FC236}">
              <a16:creationId xmlns:a16="http://schemas.microsoft.com/office/drawing/2014/main" id="{00000000-0008-0000-0100-000015000000}"/>
            </a:ext>
          </a:extLst>
        </xdr:cNvPr>
        <xdr:cNvSpPr/>
      </xdr:nvSpPr>
      <xdr:spPr>
        <a:xfrm rot="10800000">
          <a:off x="1290015" y="16161441"/>
          <a:ext cx="476250" cy="402535"/>
        </a:xfrm>
        <a:prstGeom prst="leftArrow">
          <a:avLst/>
        </a:prstGeom>
        <a:solidFill>
          <a:schemeClr val="accent6">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183459</xdr:colOff>
      <xdr:row>79</xdr:row>
      <xdr:rowOff>171037</xdr:rowOff>
    </xdr:from>
    <xdr:to>
      <xdr:col>10</xdr:col>
      <xdr:colOff>659709</xdr:colOff>
      <xdr:row>82</xdr:row>
      <xdr:rowOff>26920</xdr:rowOff>
    </xdr:to>
    <xdr:sp macro="" textlink="">
      <xdr:nvSpPr>
        <xdr:cNvPr id="22" name="Pfeil: nach links 21">
          <a:extLst>
            <a:ext uri="{FF2B5EF4-FFF2-40B4-BE49-F238E27FC236}">
              <a16:creationId xmlns:a16="http://schemas.microsoft.com/office/drawing/2014/main" id="{00000000-0008-0000-0100-000016000000}"/>
            </a:ext>
          </a:extLst>
        </xdr:cNvPr>
        <xdr:cNvSpPr/>
      </xdr:nvSpPr>
      <xdr:spPr>
        <a:xfrm>
          <a:off x="7853155" y="16156472"/>
          <a:ext cx="476250" cy="402535"/>
        </a:xfrm>
        <a:prstGeom prst="leftArrow">
          <a:avLst/>
        </a:prstGeom>
        <a:solidFill>
          <a:schemeClr val="accent6">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392207</xdr:colOff>
      <xdr:row>86</xdr:row>
      <xdr:rowOff>127466</xdr:rowOff>
    </xdr:from>
    <xdr:to>
      <xdr:col>10</xdr:col>
      <xdr:colOff>362571</xdr:colOff>
      <xdr:row>100</xdr:row>
      <xdr:rowOff>123262</xdr:rowOff>
    </xdr:to>
    <xdr:pic>
      <xdr:nvPicPr>
        <xdr:cNvPr id="23" name="Grafik 22">
          <a:extLst>
            <a:ext uri="{FF2B5EF4-FFF2-40B4-BE49-F238E27FC236}">
              <a16:creationId xmlns:a16="http://schemas.microsoft.com/office/drawing/2014/main" id="{00000000-0008-0000-0100-000017000000}"/>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a:ext>
          </a:extLst>
        </a:blip>
        <a:srcRect/>
        <a:stretch/>
      </xdr:blipFill>
      <xdr:spPr>
        <a:xfrm>
          <a:off x="1154207" y="17664672"/>
          <a:ext cx="6873188" cy="2505915"/>
        </a:xfrm>
        <a:prstGeom prst="rect">
          <a:avLst/>
        </a:prstGeom>
      </xdr:spPr>
    </xdr:pic>
    <xdr:clientData/>
  </xdr:twoCellAnchor>
  <xdr:twoCellAnchor>
    <xdr:from>
      <xdr:col>8</xdr:col>
      <xdr:colOff>236662</xdr:colOff>
      <xdr:row>98</xdr:row>
      <xdr:rowOff>125824</xdr:rowOff>
    </xdr:from>
    <xdr:to>
      <xdr:col>8</xdr:col>
      <xdr:colOff>712912</xdr:colOff>
      <xdr:row>100</xdr:row>
      <xdr:rowOff>161001</xdr:rowOff>
    </xdr:to>
    <xdr:sp macro="" textlink="">
      <xdr:nvSpPr>
        <xdr:cNvPr id="24" name="Pfeil: nach links 23">
          <a:extLst>
            <a:ext uri="{FF2B5EF4-FFF2-40B4-BE49-F238E27FC236}">
              <a16:creationId xmlns:a16="http://schemas.microsoft.com/office/drawing/2014/main" id="{00000000-0008-0000-0100-000018000000}"/>
            </a:ext>
          </a:extLst>
        </xdr:cNvPr>
        <xdr:cNvSpPr/>
      </xdr:nvSpPr>
      <xdr:spPr>
        <a:xfrm rot="10800000">
          <a:off x="6332662" y="19814559"/>
          <a:ext cx="476250" cy="393766"/>
        </a:xfrm>
        <a:prstGeom prst="leftArrow">
          <a:avLst/>
        </a:prstGeom>
        <a:solidFill>
          <a:schemeClr val="accent6">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298481</xdr:colOff>
      <xdr:row>119</xdr:row>
      <xdr:rowOff>122275</xdr:rowOff>
    </xdr:from>
    <xdr:to>
      <xdr:col>5</xdr:col>
      <xdr:colOff>12731</xdr:colOff>
      <xdr:row>121</xdr:row>
      <xdr:rowOff>157453</xdr:rowOff>
    </xdr:to>
    <xdr:sp macro="" textlink="">
      <xdr:nvSpPr>
        <xdr:cNvPr id="26" name="Pfeil: nach links 25">
          <a:extLst>
            <a:ext uri="{FF2B5EF4-FFF2-40B4-BE49-F238E27FC236}">
              <a16:creationId xmlns:a16="http://schemas.microsoft.com/office/drawing/2014/main" id="{00000000-0008-0000-0100-00001A000000}"/>
            </a:ext>
          </a:extLst>
        </xdr:cNvPr>
        <xdr:cNvSpPr/>
      </xdr:nvSpPr>
      <xdr:spPr>
        <a:xfrm rot="10800000">
          <a:off x="3346481" y="28792525"/>
          <a:ext cx="476250" cy="384428"/>
        </a:xfrm>
        <a:prstGeom prst="leftArrow">
          <a:avLst/>
        </a:prstGeom>
        <a:solidFill>
          <a:schemeClr val="accent6">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581891</xdr:colOff>
      <xdr:row>142</xdr:row>
      <xdr:rowOff>129885</xdr:rowOff>
    </xdr:from>
    <xdr:to>
      <xdr:col>8</xdr:col>
      <xdr:colOff>699703</xdr:colOff>
      <xdr:row>157</xdr:row>
      <xdr:rowOff>133350</xdr:rowOff>
    </xdr:to>
    <xdr:pic>
      <xdr:nvPicPr>
        <xdr:cNvPr id="7" name="Grafik 6">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8"/>
        <a:srcRect t="16232" r="64676" b="50574"/>
        <a:stretch/>
      </xdr:blipFill>
      <xdr:spPr>
        <a:xfrm>
          <a:off x="2105891" y="35400960"/>
          <a:ext cx="4689812" cy="2718090"/>
        </a:xfrm>
        <a:prstGeom prst="rect">
          <a:avLst/>
        </a:prstGeom>
      </xdr:spPr>
    </xdr:pic>
    <xdr:clientData/>
  </xdr:twoCellAnchor>
  <xdr:twoCellAnchor>
    <xdr:from>
      <xdr:col>3</xdr:col>
      <xdr:colOff>738773</xdr:colOff>
      <xdr:row>145</xdr:row>
      <xdr:rowOff>102431</xdr:rowOff>
    </xdr:from>
    <xdr:to>
      <xdr:col>4</xdr:col>
      <xdr:colOff>453023</xdr:colOff>
      <xdr:row>147</xdr:row>
      <xdr:rowOff>137608</xdr:rowOff>
    </xdr:to>
    <xdr:sp macro="" textlink="">
      <xdr:nvSpPr>
        <xdr:cNvPr id="8" name="Pfeil: nach links 7">
          <a:extLst>
            <a:ext uri="{FF2B5EF4-FFF2-40B4-BE49-F238E27FC236}">
              <a16:creationId xmlns:a16="http://schemas.microsoft.com/office/drawing/2014/main" id="{00000000-0008-0000-0100-000008000000}"/>
            </a:ext>
          </a:extLst>
        </xdr:cNvPr>
        <xdr:cNvSpPr/>
      </xdr:nvSpPr>
      <xdr:spPr>
        <a:xfrm rot="21445673">
          <a:off x="3024773" y="35681107"/>
          <a:ext cx="476250" cy="393766"/>
        </a:xfrm>
        <a:prstGeom prst="leftArrow">
          <a:avLst/>
        </a:prstGeom>
        <a:solidFill>
          <a:schemeClr val="accent6">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54426</xdr:colOff>
      <xdr:row>160</xdr:row>
      <xdr:rowOff>81643</xdr:rowOff>
    </xdr:from>
    <xdr:to>
      <xdr:col>9</xdr:col>
      <xdr:colOff>404459</xdr:colOff>
      <xdr:row>174</xdr:row>
      <xdr:rowOff>95250</xdr:rowOff>
    </xdr:to>
    <xdr:pic>
      <xdr:nvPicPr>
        <xdr:cNvPr id="9" name="Grafik 8">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9"/>
        <a:srcRect l="4655" t="23641" r="34826" b="32739"/>
        <a:stretch/>
      </xdr:blipFill>
      <xdr:spPr>
        <a:xfrm>
          <a:off x="1578426" y="38072786"/>
          <a:ext cx="5684033" cy="2490107"/>
        </a:xfrm>
        <a:prstGeom prst="rect">
          <a:avLst/>
        </a:prstGeom>
      </xdr:spPr>
    </xdr:pic>
    <xdr:clientData/>
  </xdr:twoCellAnchor>
  <xdr:twoCellAnchor>
    <xdr:from>
      <xdr:col>1</xdr:col>
      <xdr:colOff>371380</xdr:colOff>
      <xdr:row>165</xdr:row>
      <xdr:rowOff>84821</xdr:rowOff>
    </xdr:from>
    <xdr:to>
      <xdr:col>2</xdr:col>
      <xdr:colOff>85630</xdr:colOff>
      <xdr:row>167</xdr:row>
      <xdr:rowOff>119998</xdr:rowOff>
    </xdr:to>
    <xdr:sp macro="" textlink="">
      <xdr:nvSpPr>
        <xdr:cNvPr id="19" name="Pfeil: nach links 18">
          <a:extLst>
            <a:ext uri="{FF2B5EF4-FFF2-40B4-BE49-F238E27FC236}">
              <a16:creationId xmlns:a16="http://schemas.microsoft.com/office/drawing/2014/main" id="{00000000-0008-0000-0100-000013000000}"/>
            </a:ext>
          </a:extLst>
        </xdr:cNvPr>
        <xdr:cNvSpPr/>
      </xdr:nvSpPr>
      <xdr:spPr>
        <a:xfrm rot="10800000">
          <a:off x="1133380" y="38960428"/>
          <a:ext cx="476250" cy="388963"/>
        </a:xfrm>
        <a:prstGeom prst="leftArrow">
          <a:avLst/>
        </a:prstGeom>
        <a:solidFill>
          <a:schemeClr val="accent6">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409574</xdr:colOff>
      <xdr:row>6</xdr:row>
      <xdr:rowOff>1</xdr:rowOff>
    </xdr:from>
    <xdr:to>
      <xdr:col>9</xdr:col>
      <xdr:colOff>485775</xdr:colOff>
      <xdr:row>13</xdr:row>
      <xdr:rowOff>85725</xdr:rowOff>
    </xdr:to>
    <xdr:pic>
      <xdr:nvPicPr>
        <xdr:cNvPr id="27" name="Grafik 26">
          <a:extLst>
            <a:ext uri="{FF2B5EF4-FFF2-40B4-BE49-F238E27FC236}">
              <a16:creationId xmlns:a16="http://schemas.microsoft.com/office/drawing/2014/main" id="{00000000-0008-0000-0100-00001B000000}"/>
            </a:ext>
          </a:extLst>
        </xdr:cNvPr>
        <xdr:cNvPicPr>
          <a:picLocks noChangeAspect="1"/>
        </xdr:cNvPicPr>
      </xdr:nvPicPr>
      <xdr:blipFill rotWithShape="1">
        <a:blip xmlns:r="http://schemas.openxmlformats.org/officeDocument/2006/relationships" r:embed="rId10"/>
        <a:srcRect l="26228" t="60005" r="26968" b="20839"/>
        <a:stretch/>
      </xdr:blipFill>
      <xdr:spPr>
        <a:xfrm>
          <a:off x="1933574" y="2676526"/>
          <a:ext cx="5410201" cy="1352549"/>
        </a:xfrm>
        <a:prstGeom prst="rect">
          <a:avLst/>
        </a:prstGeom>
        <a:ln>
          <a:solidFill>
            <a:sysClr val="windowText" lastClr="000000"/>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618382</xdr:colOff>
      <xdr:row>3</xdr:row>
      <xdr:rowOff>195302</xdr:rowOff>
    </xdr:from>
    <xdr:to>
      <xdr:col>11</xdr:col>
      <xdr:colOff>1363429</xdr:colOff>
      <xdr:row>3</xdr:row>
      <xdr:rowOff>1010834</xdr:rowOff>
    </xdr:to>
    <xdr:pic>
      <xdr:nvPicPr>
        <xdr:cNvPr id="6" name="Grafik 5" descr="Gruppenbrainstorming">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 uri="{96DAC541-7B7A-43D3-8B79-37D633B846F1}">
              <asvg:svgBlip xmlns:asvg="http://schemas.microsoft.com/office/drawing/2016/SVG/main" r:embed="rId2"/>
            </a:ext>
          </a:extLst>
        </a:blip>
        <a:stretch>
          <a:fillRect/>
        </a:stretch>
      </xdr:blipFill>
      <xdr:spPr>
        <a:xfrm>
          <a:off x="6748000" y="856449"/>
          <a:ext cx="745047" cy="815532"/>
        </a:xfrm>
        <a:prstGeom prst="rect">
          <a:avLst/>
        </a:prstGeom>
      </xdr:spPr>
    </xdr:pic>
    <xdr:clientData/>
  </xdr:twoCellAnchor>
  <xdr:twoCellAnchor editAs="oneCell">
    <xdr:from>
      <xdr:col>10</xdr:col>
      <xdr:colOff>622684</xdr:colOff>
      <xdr:row>3</xdr:row>
      <xdr:rowOff>102342</xdr:rowOff>
    </xdr:from>
    <xdr:to>
      <xdr:col>10</xdr:col>
      <xdr:colOff>1394401</xdr:colOff>
      <xdr:row>3</xdr:row>
      <xdr:rowOff>904539</xdr:rowOff>
    </xdr:to>
    <xdr:pic>
      <xdr:nvPicPr>
        <xdr:cNvPr id="7" name="Grafik 6" descr="Sitzungssaal">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a:ext>
            <a:ext uri="{96DAC541-7B7A-43D3-8B79-37D633B846F1}">
              <asvg:svgBlip xmlns:asvg="http://schemas.microsoft.com/office/drawing/2016/SVG/main" r:embed="rId4"/>
            </a:ext>
          </a:extLst>
        </a:blip>
        <a:stretch>
          <a:fillRect/>
        </a:stretch>
      </xdr:blipFill>
      <xdr:spPr>
        <a:xfrm>
          <a:off x="5037802" y="763489"/>
          <a:ext cx="771717" cy="802197"/>
        </a:xfrm>
        <a:prstGeom prst="rect">
          <a:avLst/>
        </a:prstGeom>
      </xdr:spPr>
    </xdr:pic>
    <xdr:clientData/>
  </xdr:twoCellAnchor>
  <xdr:twoCellAnchor editAs="oneCell">
    <xdr:from>
      <xdr:col>9</xdr:col>
      <xdr:colOff>520535</xdr:colOff>
      <xdr:row>3</xdr:row>
      <xdr:rowOff>132101</xdr:rowOff>
    </xdr:from>
    <xdr:to>
      <xdr:col>9</xdr:col>
      <xdr:colOff>1290347</xdr:colOff>
      <xdr:row>3</xdr:row>
      <xdr:rowOff>936203</xdr:rowOff>
    </xdr:to>
    <xdr:pic>
      <xdr:nvPicPr>
        <xdr:cNvPr id="8" name="Grafik 7" descr="Fragen">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a:ext>
            <a:ext uri="{96DAC541-7B7A-43D3-8B79-37D633B846F1}">
              <asvg:svgBlip xmlns:asvg="http://schemas.microsoft.com/office/drawing/2016/SVG/main" r:embed="rId6"/>
            </a:ext>
          </a:extLst>
        </a:blip>
        <a:stretch>
          <a:fillRect/>
        </a:stretch>
      </xdr:blipFill>
      <xdr:spPr>
        <a:xfrm>
          <a:off x="3221153" y="793248"/>
          <a:ext cx="769812" cy="804102"/>
        </a:xfrm>
        <a:prstGeom prst="rect">
          <a:avLst/>
        </a:prstGeom>
      </xdr:spPr>
    </xdr:pic>
    <xdr:clientData/>
  </xdr:twoCellAnchor>
  <xdr:twoCellAnchor>
    <xdr:from>
      <xdr:col>9</xdr:col>
      <xdr:colOff>373797</xdr:colOff>
      <xdr:row>3</xdr:row>
      <xdr:rowOff>1011972</xdr:rowOff>
    </xdr:from>
    <xdr:to>
      <xdr:col>9</xdr:col>
      <xdr:colOff>1364642</xdr:colOff>
      <xdr:row>5</xdr:row>
      <xdr:rowOff>83132</xdr:rowOff>
    </xdr:to>
    <xdr:sp macro="" textlink="">
      <xdr:nvSpPr>
        <xdr:cNvPr id="9" name="Textfeld 26">
          <a:extLst>
            <a:ext uri="{FF2B5EF4-FFF2-40B4-BE49-F238E27FC236}">
              <a16:creationId xmlns:a16="http://schemas.microsoft.com/office/drawing/2014/main" id="{00000000-0008-0000-0300-000009000000}"/>
            </a:ext>
          </a:extLst>
        </xdr:cNvPr>
        <xdr:cNvSpPr txBox="1"/>
      </xdr:nvSpPr>
      <xdr:spPr>
        <a:xfrm flipH="1">
          <a:off x="3074415" y="1673119"/>
          <a:ext cx="990845" cy="32621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1400" b="1">
              <a:latin typeface="Arial" panose="020B0604020202020204" pitchFamily="34" charset="0"/>
              <a:cs typeface="Arial" panose="020B0604020202020204" pitchFamily="34" charset="0"/>
            </a:rPr>
            <a:t>Laggard</a:t>
          </a:r>
        </a:p>
      </xdr:txBody>
    </xdr:sp>
    <xdr:clientData/>
  </xdr:twoCellAnchor>
  <xdr:twoCellAnchor>
    <xdr:from>
      <xdr:col>10</xdr:col>
      <xdr:colOff>359059</xdr:colOff>
      <xdr:row>3</xdr:row>
      <xdr:rowOff>864342</xdr:rowOff>
    </xdr:from>
    <xdr:to>
      <xdr:col>10</xdr:col>
      <xdr:colOff>1596720</xdr:colOff>
      <xdr:row>5</xdr:row>
      <xdr:rowOff>149040</xdr:rowOff>
    </xdr:to>
    <xdr:sp macro="" textlink="">
      <xdr:nvSpPr>
        <xdr:cNvPr id="10" name="Textfeld 27">
          <a:extLst>
            <a:ext uri="{FF2B5EF4-FFF2-40B4-BE49-F238E27FC236}">
              <a16:creationId xmlns:a16="http://schemas.microsoft.com/office/drawing/2014/main" id="{00000000-0008-0000-0300-00000A000000}"/>
            </a:ext>
          </a:extLst>
        </xdr:cNvPr>
        <xdr:cNvSpPr txBox="1"/>
      </xdr:nvSpPr>
      <xdr:spPr>
        <a:xfrm flipH="1">
          <a:off x="4774177" y="1525489"/>
          <a:ext cx="1237661" cy="53975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1400" b="1">
              <a:latin typeface="Arial" panose="020B0604020202020204" pitchFamily="34" charset="0"/>
              <a:cs typeface="Arial" panose="020B0604020202020204" pitchFamily="34" charset="0"/>
            </a:rPr>
            <a:t>Current Standards</a:t>
          </a:r>
        </a:p>
      </xdr:txBody>
    </xdr:sp>
    <xdr:clientData/>
  </xdr:twoCellAnchor>
  <xdr:twoCellAnchor>
    <xdr:from>
      <xdr:col>9</xdr:col>
      <xdr:colOff>1496405</xdr:colOff>
      <xdr:row>3</xdr:row>
      <xdr:rowOff>850638</xdr:rowOff>
    </xdr:from>
    <xdr:to>
      <xdr:col>10</xdr:col>
      <xdr:colOff>261139</xdr:colOff>
      <xdr:row>4</xdr:row>
      <xdr:rowOff>165207</xdr:rowOff>
    </xdr:to>
    <xdr:sp macro="" textlink="">
      <xdr:nvSpPr>
        <xdr:cNvPr id="11" name="Pfeil: nach rechts 10">
          <a:extLst>
            <a:ext uri="{FF2B5EF4-FFF2-40B4-BE49-F238E27FC236}">
              <a16:creationId xmlns:a16="http://schemas.microsoft.com/office/drawing/2014/main" id="{00000000-0008-0000-0300-00000B000000}"/>
            </a:ext>
          </a:extLst>
        </xdr:cNvPr>
        <xdr:cNvSpPr/>
      </xdr:nvSpPr>
      <xdr:spPr>
        <a:xfrm>
          <a:off x="4190619" y="1503781"/>
          <a:ext cx="479234" cy="375926"/>
        </a:xfrm>
        <a:prstGeom prst="rightArrow">
          <a:avLst/>
        </a:prstGeom>
        <a:gradFill flip="none" rotWithShape="1">
          <a:gsLst>
            <a:gs pos="0">
              <a:schemeClr val="accent6">
                <a:lumMod val="75000"/>
              </a:schemeClr>
            </a:gs>
            <a:gs pos="100000">
              <a:schemeClr val="accent6">
                <a:lumMod val="60000"/>
                <a:lumOff val="40000"/>
              </a:schemeClr>
            </a:gs>
          </a:gsLst>
          <a:lin ang="10800000" scaled="1"/>
          <a:tileRect/>
        </a:gra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xdr:from>
      <xdr:col>10</xdr:col>
      <xdr:colOff>1620477</xdr:colOff>
      <xdr:row>3</xdr:row>
      <xdr:rowOff>791503</xdr:rowOff>
    </xdr:from>
    <xdr:to>
      <xdr:col>11</xdr:col>
      <xdr:colOff>368881</xdr:colOff>
      <xdr:row>4</xdr:row>
      <xdr:rowOff>127027</xdr:rowOff>
    </xdr:to>
    <xdr:sp macro="" textlink="">
      <xdr:nvSpPr>
        <xdr:cNvPr id="12" name="Pfeil: nach rechts 11">
          <a:extLst>
            <a:ext uri="{FF2B5EF4-FFF2-40B4-BE49-F238E27FC236}">
              <a16:creationId xmlns:a16="http://schemas.microsoft.com/office/drawing/2014/main" id="{00000000-0008-0000-0300-00000C000000}"/>
            </a:ext>
          </a:extLst>
        </xdr:cNvPr>
        <xdr:cNvSpPr/>
      </xdr:nvSpPr>
      <xdr:spPr>
        <a:xfrm>
          <a:off x="6029191" y="1444646"/>
          <a:ext cx="462904" cy="396881"/>
        </a:xfrm>
        <a:prstGeom prst="rightArrow">
          <a:avLst/>
        </a:prstGeom>
        <a:gradFill flip="none" rotWithShape="1">
          <a:gsLst>
            <a:gs pos="0">
              <a:schemeClr val="accent6">
                <a:lumMod val="50000"/>
              </a:schemeClr>
            </a:gs>
            <a:gs pos="100000">
              <a:schemeClr val="accent6">
                <a:lumMod val="75000"/>
              </a:schemeClr>
            </a:gs>
          </a:gsLst>
          <a:lin ang="10800000" scaled="1"/>
          <a:tileRect/>
        </a:gra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xdr:from>
      <xdr:col>11</xdr:col>
      <xdr:colOff>329539</xdr:colOff>
      <xdr:row>4</xdr:row>
      <xdr:rowOff>8068</xdr:rowOff>
    </xdr:from>
    <xdr:to>
      <xdr:col>11</xdr:col>
      <xdr:colOff>1665637</xdr:colOff>
      <xdr:row>5</xdr:row>
      <xdr:rowOff>143787</xdr:rowOff>
    </xdr:to>
    <xdr:sp macro="" textlink="">
      <xdr:nvSpPr>
        <xdr:cNvPr id="13" name="Textfeld 28">
          <a:extLst>
            <a:ext uri="{FF2B5EF4-FFF2-40B4-BE49-F238E27FC236}">
              <a16:creationId xmlns:a16="http://schemas.microsoft.com/office/drawing/2014/main" id="{00000000-0008-0000-0300-00000D000000}"/>
            </a:ext>
          </a:extLst>
        </xdr:cNvPr>
        <xdr:cNvSpPr txBox="1"/>
      </xdr:nvSpPr>
      <xdr:spPr>
        <a:xfrm flipH="1">
          <a:off x="6459157" y="1733774"/>
          <a:ext cx="1336098" cy="32621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1400" b="1">
              <a:latin typeface="Arial" panose="020B0604020202020204" pitchFamily="34" charset="0"/>
              <a:cs typeface="Arial" panose="020B0604020202020204" pitchFamily="34" charset="0"/>
            </a:rPr>
            <a:t>Pioneer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1496405</xdr:colOff>
      <xdr:row>3</xdr:row>
      <xdr:rowOff>850638</xdr:rowOff>
    </xdr:from>
    <xdr:to>
      <xdr:col>10</xdr:col>
      <xdr:colOff>261139</xdr:colOff>
      <xdr:row>4</xdr:row>
      <xdr:rowOff>165207</xdr:rowOff>
    </xdr:to>
    <xdr:sp macro="" textlink="">
      <xdr:nvSpPr>
        <xdr:cNvPr id="7" name="Pfeil: nach rechts 6">
          <a:extLst>
            <a:ext uri="{FF2B5EF4-FFF2-40B4-BE49-F238E27FC236}">
              <a16:creationId xmlns:a16="http://schemas.microsoft.com/office/drawing/2014/main" id="{00000000-0008-0000-0400-000007000000}"/>
            </a:ext>
          </a:extLst>
        </xdr:cNvPr>
        <xdr:cNvSpPr/>
      </xdr:nvSpPr>
      <xdr:spPr>
        <a:xfrm>
          <a:off x="10830905" y="1707888"/>
          <a:ext cx="479234" cy="381369"/>
        </a:xfrm>
        <a:prstGeom prst="rightArrow">
          <a:avLst/>
        </a:prstGeom>
        <a:gradFill flip="none" rotWithShape="1">
          <a:gsLst>
            <a:gs pos="0">
              <a:schemeClr val="accent6">
                <a:lumMod val="75000"/>
              </a:schemeClr>
            </a:gs>
            <a:gs pos="100000">
              <a:schemeClr val="accent6">
                <a:lumMod val="60000"/>
                <a:lumOff val="40000"/>
              </a:schemeClr>
            </a:gs>
          </a:gsLst>
          <a:lin ang="10800000" scaled="1"/>
          <a:tileRect/>
        </a:gra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xdr:from>
      <xdr:col>10</xdr:col>
      <xdr:colOff>1620477</xdr:colOff>
      <xdr:row>3</xdr:row>
      <xdr:rowOff>791503</xdr:rowOff>
    </xdr:from>
    <xdr:to>
      <xdr:col>11</xdr:col>
      <xdr:colOff>368881</xdr:colOff>
      <xdr:row>4</xdr:row>
      <xdr:rowOff>127027</xdr:rowOff>
    </xdr:to>
    <xdr:sp macro="" textlink="">
      <xdr:nvSpPr>
        <xdr:cNvPr id="8" name="Pfeil: nach rechts 7">
          <a:extLst>
            <a:ext uri="{FF2B5EF4-FFF2-40B4-BE49-F238E27FC236}">
              <a16:creationId xmlns:a16="http://schemas.microsoft.com/office/drawing/2014/main" id="{00000000-0008-0000-0400-000008000000}"/>
            </a:ext>
          </a:extLst>
        </xdr:cNvPr>
        <xdr:cNvSpPr/>
      </xdr:nvSpPr>
      <xdr:spPr>
        <a:xfrm>
          <a:off x="12669477" y="1648753"/>
          <a:ext cx="462904" cy="402324"/>
        </a:xfrm>
        <a:prstGeom prst="rightArrow">
          <a:avLst/>
        </a:prstGeom>
        <a:gradFill flip="none" rotWithShape="1">
          <a:gsLst>
            <a:gs pos="0">
              <a:schemeClr val="accent6">
                <a:lumMod val="50000"/>
              </a:schemeClr>
            </a:gs>
            <a:gs pos="100000">
              <a:schemeClr val="accent6">
                <a:lumMod val="75000"/>
              </a:schemeClr>
            </a:gs>
          </a:gsLst>
          <a:lin ang="10800000" scaled="1"/>
          <a:tileRect/>
        </a:gra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11</xdr:col>
      <xdr:colOff>573631</xdr:colOff>
      <xdr:row>3</xdr:row>
      <xdr:rowOff>248824</xdr:rowOff>
    </xdr:from>
    <xdr:to>
      <xdr:col>11</xdr:col>
      <xdr:colOff>1318678</xdr:colOff>
      <xdr:row>4</xdr:row>
      <xdr:rowOff>2999</xdr:rowOff>
    </xdr:to>
    <xdr:pic>
      <xdr:nvPicPr>
        <xdr:cNvPr id="10" name="Grafik 9" descr="Gruppenbrainstormin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 uri="{96DAC541-7B7A-43D3-8B79-37D633B846F1}">
              <asvg:svgBlip xmlns:asvg="http://schemas.microsoft.com/office/drawing/2016/SVG/main" r:embed="rId2"/>
            </a:ext>
          </a:extLst>
        </a:blip>
        <a:stretch>
          <a:fillRect/>
        </a:stretch>
      </xdr:blipFill>
      <xdr:spPr>
        <a:xfrm>
          <a:off x="13337131" y="1114733"/>
          <a:ext cx="745047" cy="815532"/>
        </a:xfrm>
        <a:prstGeom prst="rect">
          <a:avLst/>
        </a:prstGeom>
      </xdr:spPr>
    </xdr:pic>
    <xdr:clientData/>
  </xdr:twoCellAnchor>
  <xdr:twoCellAnchor editAs="oneCell">
    <xdr:from>
      <xdr:col>10</xdr:col>
      <xdr:colOff>577933</xdr:colOff>
      <xdr:row>3</xdr:row>
      <xdr:rowOff>155864</xdr:rowOff>
    </xdr:from>
    <xdr:to>
      <xdr:col>10</xdr:col>
      <xdr:colOff>1349650</xdr:colOff>
      <xdr:row>3</xdr:row>
      <xdr:rowOff>958061</xdr:rowOff>
    </xdr:to>
    <xdr:pic>
      <xdr:nvPicPr>
        <xdr:cNvPr id="11" name="Grafik 10" descr="Sitzungssaal">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a:ext>
            <a:ext uri="{96DAC541-7B7A-43D3-8B79-37D633B846F1}">
              <asvg:svgBlip xmlns:asvg="http://schemas.microsoft.com/office/drawing/2016/SVG/main" r:embed="rId4"/>
            </a:ext>
          </a:extLst>
        </a:blip>
        <a:stretch>
          <a:fillRect/>
        </a:stretch>
      </xdr:blipFill>
      <xdr:spPr>
        <a:xfrm>
          <a:off x="11626933" y="1021773"/>
          <a:ext cx="771717" cy="802197"/>
        </a:xfrm>
        <a:prstGeom prst="rect">
          <a:avLst/>
        </a:prstGeom>
      </xdr:spPr>
    </xdr:pic>
    <xdr:clientData/>
  </xdr:twoCellAnchor>
  <xdr:twoCellAnchor editAs="oneCell">
    <xdr:from>
      <xdr:col>9</xdr:col>
      <xdr:colOff>475784</xdr:colOff>
      <xdr:row>3</xdr:row>
      <xdr:rowOff>185623</xdr:rowOff>
    </xdr:from>
    <xdr:to>
      <xdr:col>9</xdr:col>
      <xdr:colOff>1245596</xdr:colOff>
      <xdr:row>3</xdr:row>
      <xdr:rowOff>989725</xdr:rowOff>
    </xdr:to>
    <xdr:pic>
      <xdr:nvPicPr>
        <xdr:cNvPr id="12" name="Grafik 11" descr="Fragen">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a:ext>
            <a:ext uri="{96DAC541-7B7A-43D3-8B79-37D633B846F1}">
              <asvg:svgBlip xmlns:asvg="http://schemas.microsoft.com/office/drawing/2016/SVG/main" r:embed="rId6"/>
            </a:ext>
          </a:extLst>
        </a:blip>
        <a:stretch>
          <a:fillRect/>
        </a:stretch>
      </xdr:blipFill>
      <xdr:spPr>
        <a:xfrm>
          <a:off x="9810284" y="1051532"/>
          <a:ext cx="769812" cy="804102"/>
        </a:xfrm>
        <a:prstGeom prst="rect">
          <a:avLst/>
        </a:prstGeom>
      </xdr:spPr>
    </xdr:pic>
    <xdr:clientData/>
  </xdr:twoCellAnchor>
  <xdr:twoCellAnchor>
    <xdr:from>
      <xdr:col>9</xdr:col>
      <xdr:colOff>329046</xdr:colOff>
      <xdr:row>3</xdr:row>
      <xdr:rowOff>1065494</xdr:rowOff>
    </xdr:from>
    <xdr:to>
      <xdr:col>9</xdr:col>
      <xdr:colOff>1319891</xdr:colOff>
      <xdr:row>5</xdr:row>
      <xdr:rowOff>136654</xdr:rowOff>
    </xdr:to>
    <xdr:sp macro="" textlink="">
      <xdr:nvSpPr>
        <xdr:cNvPr id="13" name="Textfeld 26">
          <a:extLst>
            <a:ext uri="{FF2B5EF4-FFF2-40B4-BE49-F238E27FC236}">
              <a16:creationId xmlns:a16="http://schemas.microsoft.com/office/drawing/2014/main" id="{00000000-0008-0000-0400-00000D000000}"/>
            </a:ext>
          </a:extLst>
        </xdr:cNvPr>
        <xdr:cNvSpPr txBox="1"/>
      </xdr:nvSpPr>
      <xdr:spPr>
        <a:xfrm flipH="1">
          <a:off x="9663546" y="1931403"/>
          <a:ext cx="990845" cy="33538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1400" b="1">
              <a:latin typeface="Arial" panose="020B0604020202020204" pitchFamily="34" charset="0"/>
              <a:cs typeface="Arial" panose="020B0604020202020204" pitchFamily="34" charset="0"/>
            </a:rPr>
            <a:t>Laggard</a:t>
          </a:r>
        </a:p>
      </xdr:txBody>
    </xdr:sp>
    <xdr:clientData/>
  </xdr:twoCellAnchor>
  <xdr:twoCellAnchor>
    <xdr:from>
      <xdr:col>10</xdr:col>
      <xdr:colOff>314308</xdr:colOff>
      <xdr:row>3</xdr:row>
      <xdr:rowOff>917864</xdr:rowOff>
    </xdr:from>
    <xdr:to>
      <xdr:col>10</xdr:col>
      <xdr:colOff>1551969</xdr:colOff>
      <xdr:row>5</xdr:row>
      <xdr:rowOff>202562</xdr:rowOff>
    </xdr:to>
    <xdr:sp macro="" textlink="">
      <xdr:nvSpPr>
        <xdr:cNvPr id="14" name="Textfeld 27">
          <a:extLst>
            <a:ext uri="{FF2B5EF4-FFF2-40B4-BE49-F238E27FC236}">
              <a16:creationId xmlns:a16="http://schemas.microsoft.com/office/drawing/2014/main" id="{00000000-0008-0000-0400-00000E000000}"/>
            </a:ext>
          </a:extLst>
        </xdr:cNvPr>
        <xdr:cNvSpPr txBox="1"/>
      </xdr:nvSpPr>
      <xdr:spPr>
        <a:xfrm flipH="1">
          <a:off x="11363308" y="1783773"/>
          <a:ext cx="1237661" cy="54892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1400" b="1">
              <a:latin typeface="Arial" panose="020B0604020202020204" pitchFamily="34" charset="0"/>
              <a:cs typeface="Arial" panose="020B0604020202020204" pitchFamily="34" charset="0"/>
            </a:rPr>
            <a:t>Current Standards</a:t>
          </a:r>
        </a:p>
      </xdr:txBody>
    </xdr:sp>
    <xdr:clientData/>
  </xdr:twoCellAnchor>
  <xdr:twoCellAnchor>
    <xdr:from>
      <xdr:col>11</xdr:col>
      <xdr:colOff>284788</xdr:colOff>
      <xdr:row>4</xdr:row>
      <xdr:rowOff>61590</xdr:rowOff>
    </xdr:from>
    <xdr:to>
      <xdr:col>11</xdr:col>
      <xdr:colOff>1620886</xdr:colOff>
      <xdr:row>5</xdr:row>
      <xdr:rowOff>197309</xdr:rowOff>
    </xdr:to>
    <xdr:sp macro="" textlink="">
      <xdr:nvSpPr>
        <xdr:cNvPr id="15" name="Textfeld 28">
          <a:extLst>
            <a:ext uri="{FF2B5EF4-FFF2-40B4-BE49-F238E27FC236}">
              <a16:creationId xmlns:a16="http://schemas.microsoft.com/office/drawing/2014/main" id="{00000000-0008-0000-0400-00000F000000}"/>
            </a:ext>
          </a:extLst>
        </xdr:cNvPr>
        <xdr:cNvSpPr txBox="1"/>
      </xdr:nvSpPr>
      <xdr:spPr>
        <a:xfrm flipH="1">
          <a:off x="13048288" y="2001226"/>
          <a:ext cx="1336098" cy="32621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1400" b="1">
              <a:latin typeface="Arial" panose="020B0604020202020204" pitchFamily="34" charset="0"/>
              <a:cs typeface="Arial" panose="020B0604020202020204" pitchFamily="34" charset="0"/>
            </a:rPr>
            <a:t>Pioneer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1496405</xdr:colOff>
      <xdr:row>3</xdr:row>
      <xdr:rowOff>850638</xdr:rowOff>
    </xdr:from>
    <xdr:to>
      <xdr:col>10</xdr:col>
      <xdr:colOff>261139</xdr:colOff>
      <xdr:row>4</xdr:row>
      <xdr:rowOff>165207</xdr:rowOff>
    </xdr:to>
    <xdr:sp macro="" textlink="">
      <xdr:nvSpPr>
        <xdr:cNvPr id="2" name="Pfeil: nach rechts 1">
          <a:extLst>
            <a:ext uri="{FF2B5EF4-FFF2-40B4-BE49-F238E27FC236}">
              <a16:creationId xmlns:a16="http://schemas.microsoft.com/office/drawing/2014/main" id="{00000000-0008-0000-0500-000002000000}"/>
            </a:ext>
          </a:extLst>
        </xdr:cNvPr>
        <xdr:cNvSpPr/>
      </xdr:nvSpPr>
      <xdr:spPr>
        <a:xfrm>
          <a:off x="11459555" y="1707888"/>
          <a:ext cx="479234" cy="381369"/>
        </a:xfrm>
        <a:prstGeom prst="rightArrow">
          <a:avLst/>
        </a:prstGeom>
        <a:gradFill flip="none" rotWithShape="1">
          <a:gsLst>
            <a:gs pos="0">
              <a:schemeClr val="accent6">
                <a:lumMod val="75000"/>
              </a:schemeClr>
            </a:gs>
            <a:gs pos="100000">
              <a:schemeClr val="accent6">
                <a:lumMod val="60000"/>
                <a:lumOff val="40000"/>
              </a:schemeClr>
            </a:gs>
          </a:gsLst>
          <a:lin ang="10800000" scaled="1"/>
          <a:tileRect/>
        </a:gra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xdr:from>
      <xdr:col>10</xdr:col>
      <xdr:colOff>1620477</xdr:colOff>
      <xdr:row>3</xdr:row>
      <xdr:rowOff>791503</xdr:rowOff>
    </xdr:from>
    <xdr:to>
      <xdr:col>11</xdr:col>
      <xdr:colOff>368881</xdr:colOff>
      <xdr:row>4</xdr:row>
      <xdr:rowOff>127027</xdr:rowOff>
    </xdr:to>
    <xdr:sp macro="" textlink="">
      <xdr:nvSpPr>
        <xdr:cNvPr id="3" name="Pfeil: nach rechts 2">
          <a:extLst>
            <a:ext uri="{FF2B5EF4-FFF2-40B4-BE49-F238E27FC236}">
              <a16:creationId xmlns:a16="http://schemas.microsoft.com/office/drawing/2014/main" id="{00000000-0008-0000-0500-000003000000}"/>
            </a:ext>
          </a:extLst>
        </xdr:cNvPr>
        <xdr:cNvSpPr/>
      </xdr:nvSpPr>
      <xdr:spPr>
        <a:xfrm>
          <a:off x="13298127" y="1648753"/>
          <a:ext cx="462904" cy="402324"/>
        </a:xfrm>
        <a:prstGeom prst="rightArrow">
          <a:avLst/>
        </a:prstGeom>
        <a:gradFill flip="none" rotWithShape="1">
          <a:gsLst>
            <a:gs pos="0">
              <a:schemeClr val="accent6">
                <a:lumMod val="50000"/>
              </a:schemeClr>
            </a:gs>
            <a:gs pos="100000">
              <a:schemeClr val="accent6">
                <a:lumMod val="75000"/>
              </a:schemeClr>
            </a:gs>
          </a:gsLst>
          <a:lin ang="10800000" scaled="1"/>
          <a:tileRect/>
        </a:gra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xdr:from>
      <xdr:col>9</xdr:col>
      <xdr:colOff>329046</xdr:colOff>
      <xdr:row>3</xdr:row>
      <xdr:rowOff>1065494</xdr:rowOff>
    </xdr:from>
    <xdr:to>
      <xdr:col>9</xdr:col>
      <xdr:colOff>1319891</xdr:colOff>
      <xdr:row>5</xdr:row>
      <xdr:rowOff>136654</xdr:rowOff>
    </xdr:to>
    <xdr:sp macro="" textlink="">
      <xdr:nvSpPr>
        <xdr:cNvPr id="7" name="Textfeld 26">
          <a:extLst>
            <a:ext uri="{FF2B5EF4-FFF2-40B4-BE49-F238E27FC236}">
              <a16:creationId xmlns:a16="http://schemas.microsoft.com/office/drawing/2014/main" id="{00000000-0008-0000-0500-000007000000}"/>
            </a:ext>
          </a:extLst>
        </xdr:cNvPr>
        <xdr:cNvSpPr txBox="1"/>
      </xdr:nvSpPr>
      <xdr:spPr>
        <a:xfrm flipH="1">
          <a:off x="10292196" y="1922744"/>
          <a:ext cx="990845" cy="328460"/>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1400" b="1">
              <a:latin typeface="Arial" panose="020B0604020202020204" pitchFamily="34" charset="0"/>
              <a:cs typeface="Arial" panose="020B0604020202020204" pitchFamily="34" charset="0"/>
            </a:rPr>
            <a:t>Laggard</a:t>
          </a:r>
        </a:p>
      </xdr:txBody>
    </xdr:sp>
    <xdr:clientData/>
  </xdr:twoCellAnchor>
  <xdr:twoCellAnchor>
    <xdr:from>
      <xdr:col>10</xdr:col>
      <xdr:colOff>314308</xdr:colOff>
      <xdr:row>3</xdr:row>
      <xdr:rowOff>917864</xdr:rowOff>
    </xdr:from>
    <xdr:to>
      <xdr:col>10</xdr:col>
      <xdr:colOff>1551969</xdr:colOff>
      <xdr:row>5</xdr:row>
      <xdr:rowOff>202562</xdr:rowOff>
    </xdr:to>
    <xdr:sp macro="" textlink="">
      <xdr:nvSpPr>
        <xdr:cNvPr id="8" name="Textfeld 27">
          <a:extLst>
            <a:ext uri="{FF2B5EF4-FFF2-40B4-BE49-F238E27FC236}">
              <a16:creationId xmlns:a16="http://schemas.microsoft.com/office/drawing/2014/main" id="{00000000-0008-0000-0500-000008000000}"/>
            </a:ext>
          </a:extLst>
        </xdr:cNvPr>
        <xdr:cNvSpPr txBox="1"/>
      </xdr:nvSpPr>
      <xdr:spPr>
        <a:xfrm flipH="1">
          <a:off x="11991958" y="1775114"/>
          <a:ext cx="1237661" cy="54199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1400" b="1">
              <a:latin typeface="Arial" panose="020B0604020202020204" pitchFamily="34" charset="0"/>
              <a:cs typeface="Arial" panose="020B0604020202020204" pitchFamily="34" charset="0"/>
            </a:rPr>
            <a:t>Current Standards</a:t>
          </a:r>
        </a:p>
      </xdr:txBody>
    </xdr:sp>
    <xdr:clientData/>
  </xdr:twoCellAnchor>
  <xdr:twoCellAnchor>
    <xdr:from>
      <xdr:col>11</xdr:col>
      <xdr:colOff>284788</xdr:colOff>
      <xdr:row>4</xdr:row>
      <xdr:rowOff>61590</xdr:rowOff>
    </xdr:from>
    <xdr:to>
      <xdr:col>11</xdr:col>
      <xdr:colOff>1620886</xdr:colOff>
      <xdr:row>5</xdr:row>
      <xdr:rowOff>197309</xdr:rowOff>
    </xdr:to>
    <xdr:sp macro="" textlink="">
      <xdr:nvSpPr>
        <xdr:cNvPr id="9" name="Textfeld 28">
          <a:extLst>
            <a:ext uri="{FF2B5EF4-FFF2-40B4-BE49-F238E27FC236}">
              <a16:creationId xmlns:a16="http://schemas.microsoft.com/office/drawing/2014/main" id="{00000000-0008-0000-0500-000009000000}"/>
            </a:ext>
          </a:extLst>
        </xdr:cNvPr>
        <xdr:cNvSpPr txBox="1"/>
      </xdr:nvSpPr>
      <xdr:spPr>
        <a:xfrm flipH="1">
          <a:off x="13676938" y="1985640"/>
          <a:ext cx="1336098" cy="32621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1400" b="1">
              <a:latin typeface="Arial" panose="020B0604020202020204" pitchFamily="34" charset="0"/>
              <a:cs typeface="Arial" panose="020B0604020202020204" pitchFamily="34" charset="0"/>
            </a:rPr>
            <a:t>Pioneer</a:t>
          </a:r>
        </a:p>
      </xdr:txBody>
    </xdr:sp>
    <xdr:clientData/>
  </xdr:twoCellAnchor>
  <xdr:twoCellAnchor editAs="oneCell">
    <xdr:from>
      <xdr:col>11</xdr:col>
      <xdr:colOff>597909</xdr:colOff>
      <xdr:row>3</xdr:row>
      <xdr:rowOff>259648</xdr:rowOff>
    </xdr:from>
    <xdr:to>
      <xdr:col>11</xdr:col>
      <xdr:colOff>1342956</xdr:colOff>
      <xdr:row>4</xdr:row>
      <xdr:rowOff>3617</xdr:rowOff>
    </xdr:to>
    <xdr:pic>
      <xdr:nvPicPr>
        <xdr:cNvPr id="10" name="Grafik 9" descr="Gruppenbrainstorming">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 uri="{96DAC541-7B7A-43D3-8B79-37D633B846F1}">
              <asvg:svgBlip xmlns:asvg="http://schemas.microsoft.com/office/drawing/2016/SVG/main" r:embed="rId2"/>
            </a:ext>
          </a:extLst>
        </a:blip>
        <a:stretch>
          <a:fillRect/>
        </a:stretch>
      </xdr:blipFill>
      <xdr:spPr>
        <a:xfrm>
          <a:off x="13980534" y="1116898"/>
          <a:ext cx="745047" cy="815532"/>
        </a:xfrm>
        <a:prstGeom prst="rect">
          <a:avLst/>
        </a:prstGeom>
      </xdr:spPr>
    </xdr:pic>
    <xdr:clientData/>
  </xdr:twoCellAnchor>
  <xdr:twoCellAnchor editAs="oneCell">
    <xdr:from>
      <xdr:col>10</xdr:col>
      <xdr:colOff>602211</xdr:colOff>
      <xdr:row>3</xdr:row>
      <xdr:rowOff>166688</xdr:rowOff>
    </xdr:from>
    <xdr:to>
      <xdr:col>10</xdr:col>
      <xdr:colOff>1373928</xdr:colOff>
      <xdr:row>3</xdr:row>
      <xdr:rowOff>968885</xdr:rowOff>
    </xdr:to>
    <xdr:pic>
      <xdr:nvPicPr>
        <xdr:cNvPr id="11" name="Grafik 10" descr="Sitzungssaal">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a:ext>
            <a:ext uri="{96DAC541-7B7A-43D3-8B79-37D633B846F1}">
              <asvg:svgBlip xmlns:asvg="http://schemas.microsoft.com/office/drawing/2016/SVG/main" r:embed="rId4"/>
            </a:ext>
          </a:extLst>
        </a:blip>
        <a:stretch>
          <a:fillRect/>
        </a:stretch>
      </xdr:blipFill>
      <xdr:spPr>
        <a:xfrm>
          <a:off x="12270336" y="1023938"/>
          <a:ext cx="771717" cy="802197"/>
        </a:xfrm>
        <a:prstGeom prst="rect">
          <a:avLst/>
        </a:prstGeom>
      </xdr:spPr>
    </xdr:pic>
    <xdr:clientData/>
  </xdr:twoCellAnchor>
  <xdr:twoCellAnchor editAs="oneCell">
    <xdr:from>
      <xdr:col>9</xdr:col>
      <xdr:colOff>500062</xdr:colOff>
      <xdr:row>3</xdr:row>
      <xdr:rowOff>196447</xdr:rowOff>
    </xdr:from>
    <xdr:to>
      <xdr:col>9</xdr:col>
      <xdr:colOff>1269874</xdr:colOff>
      <xdr:row>3</xdr:row>
      <xdr:rowOff>1000549</xdr:rowOff>
    </xdr:to>
    <xdr:pic>
      <xdr:nvPicPr>
        <xdr:cNvPr id="12" name="Grafik 11" descr="Fragen">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a:ext>
            <a:ext uri="{96DAC541-7B7A-43D3-8B79-37D633B846F1}">
              <asvg:svgBlip xmlns:asvg="http://schemas.microsoft.com/office/drawing/2016/SVG/main" r:embed="rId6"/>
            </a:ext>
          </a:extLst>
        </a:blip>
        <a:stretch>
          <a:fillRect/>
        </a:stretch>
      </xdr:blipFill>
      <xdr:spPr>
        <a:xfrm>
          <a:off x="10453687" y="1053697"/>
          <a:ext cx="769812" cy="80410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1496405</xdr:colOff>
      <xdr:row>3</xdr:row>
      <xdr:rowOff>850638</xdr:rowOff>
    </xdr:from>
    <xdr:to>
      <xdr:col>10</xdr:col>
      <xdr:colOff>261139</xdr:colOff>
      <xdr:row>4</xdr:row>
      <xdr:rowOff>165207</xdr:rowOff>
    </xdr:to>
    <xdr:sp macro="" textlink="">
      <xdr:nvSpPr>
        <xdr:cNvPr id="2" name="Pfeil: nach rechts 1">
          <a:extLst>
            <a:ext uri="{FF2B5EF4-FFF2-40B4-BE49-F238E27FC236}">
              <a16:creationId xmlns:a16="http://schemas.microsoft.com/office/drawing/2014/main" id="{00000000-0008-0000-0600-000002000000}"/>
            </a:ext>
          </a:extLst>
        </xdr:cNvPr>
        <xdr:cNvSpPr/>
      </xdr:nvSpPr>
      <xdr:spPr>
        <a:xfrm>
          <a:off x="11459555" y="1707888"/>
          <a:ext cx="479234" cy="381369"/>
        </a:xfrm>
        <a:prstGeom prst="rightArrow">
          <a:avLst/>
        </a:prstGeom>
        <a:gradFill flip="none" rotWithShape="1">
          <a:gsLst>
            <a:gs pos="0">
              <a:schemeClr val="accent6">
                <a:lumMod val="75000"/>
              </a:schemeClr>
            </a:gs>
            <a:gs pos="100000">
              <a:schemeClr val="accent6">
                <a:lumMod val="60000"/>
                <a:lumOff val="40000"/>
              </a:schemeClr>
            </a:gs>
          </a:gsLst>
          <a:lin ang="10800000" scaled="1"/>
          <a:tileRect/>
        </a:gra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xdr:from>
      <xdr:col>10</xdr:col>
      <xdr:colOff>1620477</xdr:colOff>
      <xdr:row>3</xdr:row>
      <xdr:rowOff>791503</xdr:rowOff>
    </xdr:from>
    <xdr:to>
      <xdr:col>11</xdr:col>
      <xdr:colOff>368881</xdr:colOff>
      <xdr:row>4</xdr:row>
      <xdr:rowOff>127027</xdr:rowOff>
    </xdr:to>
    <xdr:sp macro="" textlink="">
      <xdr:nvSpPr>
        <xdr:cNvPr id="3" name="Pfeil: nach rechts 2">
          <a:extLst>
            <a:ext uri="{FF2B5EF4-FFF2-40B4-BE49-F238E27FC236}">
              <a16:creationId xmlns:a16="http://schemas.microsoft.com/office/drawing/2014/main" id="{00000000-0008-0000-0600-000003000000}"/>
            </a:ext>
          </a:extLst>
        </xdr:cNvPr>
        <xdr:cNvSpPr/>
      </xdr:nvSpPr>
      <xdr:spPr>
        <a:xfrm>
          <a:off x="13298127" y="1648753"/>
          <a:ext cx="462904" cy="402324"/>
        </a:xfrm>
        <a:prstGeom prst="rightArrow">
          <a:avLst/>
        </a:prstGeom>
        <a:gradFill flip="none" rotWithShape="1">
          <a:gsLst>
            <a:gs pos="0">
              <a:schemeClr val="accent6">
                <a:lumMod val="50000"/>
              </a:schemeClr>
            </a:gs>
            <a:gs pos="100000">
              <a:schemeClr val="accent6">
                <a:lumMod val="75000"/>
              </a:schemeClr>
            </a:gs>
          </a:gsLst>
          <a:lin ang="10800000" scaled="1"/>
          <a:tileRect/>
        </a:gra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xdr:from>
      <xdr:col>9</xdr:col>
      <xdr:colOff>329046</xdr:colOff>
      <xdr:row>3</xdr:row>
      <xdr:rowOff>1065494</xdr:rowOff>
    </xdr:from>
    <xdr:to>
      <xdr:col>9</xdr:col>
      <xdr:colOff>1319891</xdr:colOff>
      <xdr:row>5</xdr:row>
      <xdr:rowOff>136654</xdr:rowOff>
    </xdr:to>
    <xdr:sp macro="" textlink="">
      <xdr:nvSpPr>
        <xdr:cNvPr id="4" name="Textfeld 26">
          <a:extLst>
            <a:ext uri="{FF2B5EF4-FFF2-40B4-BE49-F238E27FC236}">
              <a16:creationId xmlns:a16="http://schemas.microsoft.com/office/drawing/2014/main" id="{00000000-0008-0000-0600-000004000000}"/>
            </a:ext>
          </a:extLst>
        </xdr:cNvPr>
        <xdr:cNvSpPr txBox="1"/>
      </xdr:nvSpPr>
      <xdr:spPr>
        <a:xfrm flipH="1">
          <a:off x="10292196" y="1922744"/>
          <a:ext cx="990845" cy="328460"/>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1400" b="1">
              <a:latin typeface="Arial" panose="020B0604020202020204" pitchFamily="34" charset="0"/>
              <a:cs typeface="Arial" panose="020B0604020202020204" pitchFamily="34" charset="0"/>
            </a:rPr>
            <a:t>Laggard</a:t>
          </a:r>
        </a:p>
      </xdr:txBody>
    </xdr:sp>
    <xdr:clientData/>
  </xdr:twoCellAnchor>
  <xdr:twoCellAnchor>
    <xdr:from>
      <xdr:col>10</xdr:col>
      <xdr:colOff>314308</xdr:colOff>
      <xdr:row>3</xdr:row>
      <xdr:rowOff>917864</xdr:rowOff>
    </xdr:from>
    <xdr:to>
      <xdr:col>10</xdr:col>
      <xdr:colOff>1551969</xdr:colOff>
      <xdr:row>5</xdr:row>
      <xdr:rowOff>202562</xdr:rowOff>
    </xdr:to>
    <xdr:sp macro="" textlink="">
      <xdr:nvSpPr>
        <xdr:cNvPr id="5" name="Textfeld 27">
          <a:extLst>
            <a:ext uri="{FF2B5EF4-FFF2-40B4-BE49-F238E27FC236}">
              <a16:creationId xmlns:a16="http://schemas.microsoft.com/office/drawing/2014/main" id="{00000000-0008-0000-0600-000005000000}"/>
            </a:ext>
          </a:extLst>
        </xdr:cNvPr>
        <xdr:cNvSpPr txBox="1"/>
      </xdr:nvSpPr>
      <xdr:spPr>
        <a:xfrm flipH="1">
          <a:off x="11991958" y="1775114"/>
          <a:ext cx="1237661" cy="54199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1400" b="1">
              <a:latin typeface="Arial" panose="020B0604020202020204" pitchFamily="34" charset="0"/>
              <a:cs typeface="Arial" panose="020B0604020202020204" pitchFamily="34" charset="0"/>
            </a:rPr>
            <a:t>Current Standards</a:t>
          </a:r>
        </a:p>
      </xdr:txBody>
    </xdr:sp>
    <xdr:clientData/>
  </xdr:twoCellAnchor>
  <xdr:twoCellAnchor>
    <xdr:from>
      <xdr:col>11</xdr:col>
      <xdr:colOff>284788</xdr:colOff>
      <xdr:row>4</xdr:row>
      <xdr:rowOff>61590</xdr:rowOff>
    </xdr:from>
    <xdr:to>
      <xdr:col>11</xdr:col>
      <xdr:colOff>1620886</xdr:colOff>
      <xdr:row>5</xdr:row>
      <xdr:rowOff>197309</xdr:rowOff>
    </xdr:to>
    <xdr:sp macro="" textlink="">
      <xdr:nvSpPr>
        <xdr:cNvPr id="6" name="Textfeld 28">
          <a:extLst>
            <a:ext uri="{FF2B5EF4-FFF2-40B4-BE49-F238E27FC236}">
              <a16:creationId xmlns:a16="http://schemas.microsoft.com/office/drawing/2014/main" id="{00000000-0008-0000-0600-000006000000}"/>
            </a:ext>
          </a:extLst>
        </xdr:cNvPr>
        <xdr:cNvSpPr txBox="1"/>
      </xdr:nvSpPr>
      <xdr:spPr>
        <a:xfrm flipH="1">
          <a:off x="13676938" y="1985640"/>
          <a:ext cx="1336098" cy="32621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1400" b="1">
              <a:latin typeface="Arial" panose="020B0604020202020204" pitchFamily="34" charset="0"/>
              <a:cs typeface="Arial" panose="020B0604020202020204" pitchFamily="34" charset="0"/>
            </a:rPr>
            <a:t>Pioneer</a:t>
          </a:r>
        </a:p>
      </xdr:txBody>
    </xdr:sp>
    <xdr:clientData/>
  </xdr:twoCellAnchor>
  <xdr:twoCellAnchor editAs="oneCell">
    <xdr:from>
      <xdr:col>11</xdr:col>
      <xdr:colOff>548120</xdr:colOff>
      <xdr:row>3</xdr:row>
      <xdr:rowOff>283460</xdr:rowOff>
    </xdr:from>
    <xdr:to>
      <xdr:col>11</xdr:col>
      <xdr:colOff>1293167</xdr:colOff>
      <xdr:row>4</xdr:row>
      <xdr:rowOff>27429</xdr:rowOff>
    </xdr:to>
    <xdr:pic>
      <xdr:nvPicPr>
        <xdr:cNvPr id="10" name="Grafik 9" descr="Gruppenbrainstorming">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 uri="{96DAC541-7B7A-43D3-8B79-37D633B846F1}">
              <asvg:svgBlip xmlns:asvg="http://schemas.microsoft.com/office/drawing/2016/SVG/main" r:embed="rId2"/>
            </a:ext>
          </a:extLst>
        </a:blip>
        <a:stretch>
          <a:fillRect/>
        </a:stretch>
      </xdr:blipFill>
      <xdr:spPr>
        <a:xfrm>
          <a:off x="13935075" y="1149369"/>
          <a:ext cx="745047" cy="817696"/>
        </a:xfrm>
        <a:prstGeom prst="rect">
          <a:avLst/>
        </a:prstGeom>
      </xdr:spPr>
    </xdr:pic>
    <xdr:clientData/>
  </xdr:twoCellAnchor>
  <xdr:twoCellAnchor editAs="oneCell">
    <xdr:from>
      <xdr:col>10</xdr:col>
      <xdr:colOff>552422</xdr:colOff>
      <xdr:row>3</xdr:row>
      <xdr:rowOff>190500</xdr:rowOff>
    </xdr:from>
    <xdr:to>
      <xdr:col>10</xdr:col>
      <xdr:colOff>1324139</xdr:colOff>
      <xdr:row>3</xdr:row>
      <xdr:rowOff>992697</xdr:rowOff>
    </xdr:to>
    <xdr:pic>
      <xdr:nvPicPr>
        <xdr:cNvPr id="11" name="Grafik 10" descr="Sitzungssaal">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a:ext>
            <a:ext uri="{96DAC541-7B7A-43D3-8B79-37D633B846F1}">
              <asvg:svgBlip xmlns:asvg="http://schemas.microsoft.com/office/drawing/2016/SVG/main" r:embed="rId4"/>
            </a:ext>
          </a:extLst>
        </a:blip>
        <a:stretch>
          <a:fillRect/>
        </a:stretch>
      </xdr:blipFill>
      <xdr:spPr>
        <a:xfrm>
          <a:off x="12224877" y="1056409"/>
          <a:ext cx="771717" cy="802197"/>
        </a:xfrm>
        <a:prstGeom prst="rect">
          <a:avLst/>
        </a:prstGeom>
      </xdr:spPr>
    </xdr:pic>
    <xdr:clientData/>
  </xdr:twoCellAnchor>
  <xdr:twoCellAnchor editAs="oneCell">
    <xdr:from>
      <xdr:col>9</xdr:col>
      <xdr:colOff>450273</xdr:colOff>
      <xdr:row>3</xdr:row>
      <xdr:rowOff>220259</xdr:rowOff>
    </xdr:from>
    <xdr:to>
      <xdr:col>9</xdr:col>
      <xdr:colOff>1220085</xdr:colOff>
      <xdr:row>3</xdr:row>
      <xdr:rowOff>1024361</xdr:rowOff>
    </xdr:to>
    <xdr:pic>
      <xdr:nvPicPr>
        <xdr:cNvPr id="12" name="Grafik 11" descr="Fragen">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a:ext>
            <a:ext uri="{96DAC541-7B7A-43D3-8B79-37D633B846F1}">
              <asvg:svgBlip xmlns:asvg="http://schemas.microsoft.com/office/drawing/2016/SVG/main" r:embed="rId6"/>
            </a:ext>
          </a:extLst>
        </a:blip>
        <a:stretch>
          <a:fillRect/>
        </a:stretch>
      </xdr:blipFill>
      <xdr:spPr>
        <a:xfrm>
          <a:off x="10408228" y="1086168"/>
          <a:ext cx="769812" cy="80410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1496405</xdr:colOff>
      <xdr:row>3</xdr:row>
      <xdr:rowOff>850638</xdr:rowOff>
    </xdr:from>
    <xdr:to>
      <xdr:col>10</xdr:col>
      <xdr:colOff>261139</xdr:colOff>
      <xdr:row>4</xdr:row>
      <xdr:rowOff>165207</xdr:rowOff>
    </xdr:to>
    <xdr:sp macro="" textlink="">
      <xdr:nvSpPr>
        <xdr:cNvPr id="2" name="Pfeil: nach rechts 1">
          <a:extLst>
            <a:ext uri="{FF2B5EF4-FFF2-40B4-BE49-F238E27FC236}">
              <a16:creationId xmlns:a16="http://schemas.microsoft.com/office/drawing/2014/main" id="{00000000-0008-0000-0700-000002000000}"/>
            </a:ext>
          </a:extLst>
        </xdr:cNvPr>
        <xdr:cNvSpPr/>
      </xdr:nvSpPr>
      <xdr:spPr>
        <a:xfrm>
          <a:off x="11459555" y="1707888"/>
          <a:ext cx="479234" cy="381369"/>
        </a:xfrm>
        <a:prstGeom prst="rightArrow">
          <a:avLst/>
        </a:prstGeom>
        <a:gradFill flip="none" rotWithShape="1">
          <a:gsLst>
            <a:gs pos="0">
              <a:schemeClr val="accent6">
                <a:lumMod val="75000"/>
              </a:schemeClr>
            </a:gs>
            <a:gs pos="100000">
              <a:schemeClr val="accent6">
                <a:lumMod val="60000"/>
                <a:lumOff val="40000"/>
              </a:schemeClr>
            </a:gs>
          </a:gsLst>
          <a:lin ang="10800000" scaled="1"/>
          <a:tileRect/>
        </a:gra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xdr:from>
      <xdr:col>10</xdr:col>
      <xdr:colOff>1620477</xdr:colOff>
      <xdr:row>3</xdr:row>
      <xdr:rowOff>791503</xdr:rowOff>
    </xdr:from>
    <xdr:to>
      <xdr:col>11</xdr:col>
      <xdr:colOff>368881</xdr:colOff>
      <xdr:row>4</xdr:row>
      <xdr:rowOff>127027</xdr:rowOff>
    </xdr:to>
    <xdr:sp macro="" textlink="">
      <xdr:nvSpPr>
        <xdr:cNvPr id="3" name="Pfeil: nach rechts 2">
          <a:extLst>
            <a:ext uri="{FF2B5EF4-FFF2-40B4-BE49-F238E27FC236}">
              <a16:creationId xmlns:a16="http://schemas.microsoft.com/office/drawing/2014/main" id="{00000000-0008-0000-0700-000003000000}"/>
            </a:ext>
          </a:extLst>
        </xdr:cNvPr>
        <xdr:cNvSpPr/>
      </xdr:nvSpPr>
      <xdr:spPr>
        <a:xfrm>
          <a:off x="13298127" y="1648753"/>
          <a:ext cx="462904" cy="402324"/>
        </a:xfrm>
        <a:prstGeom prst="rightArrow">
          <a:avLst/>
        </a:prstGeom>
        <a:gradFill flip="none" rotWithShape="1">
          <a:gsLst>
            <a:gs pos="0">
              <a:schemeClr val="accent6">
                <a:lumMod val="50000"/>
              </a:schemeClr>
            </a:gs>
            <a:gs pos="100000">
              <a:schemeClr val="accent6">
                <a:lumMod val="75000"/>
              </a:schemeClr>
            </a:gs>
          </a:gsLst>
          <a:lin ang="10800000" scaled="1"/>
          <a:tileRect/>
        </a:gra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xdr:from>
      <xdr:col>9</xdr:col>
      <xdr:colOff>329046</xdr:colOff>
      <xdr:row>3</xdr:row>
      <xdr:rowOff>1065494</xdr:rowOff>
    </xdr:from>
    <xdr:to>
      <xdr:col>9</xdr:col>
      <xdr:colOff>1319891</xdr:colOff>
      <xdr:row>5</xdr:row>
      <xdr:rowOff>136654</xdr:rowOff>
    </xdr:to>
    <xdr:sp macro="" textlink="">
      <xdr:nvSpPr>
        <xdr:cNvPr id="7" name="Textfeld 26">
          <a:extLst>
            <a:ext uri="{FF2B5EF4-FFF2-40B4-BE49-F238E27FC236}">
              <a16:creationId xmlns:a16="http://schemas.microsoft.com/office/drawing/2014/main" id="{00000000-0008-0000-0700-000007000000}"/>
            </a:ext>
          </a:extLst>
        </xdr:cNvPr>
        <xdr:cNvSpPr txBox="1"/>
      </xdr:nvSpPr>
      <xdr:spPr>
        <a:xfrm flipH="1">
          <a:off x="10292196" y="1922744"/>
          <a:ext cx="990845" cy="328460"/>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1400" b="1">
              <a:latin typeface="Arial" panose="020B0604020202020204" pitchFamily="34" charset="0"/>
              <a:cs typeface="Arial" panose="020B0604020202020204" pitchFamily="34" charset="0"/>
            </a:rPr>
            <a:t>Laggard</a:t>
          </a:r>
        </a:p>
      </xdr:txBody>
    </xdr:sp>
    <xdr:clientData/>
  </xdr:twoCellAnchor>
  <xdr:twoCellAnchor>
    <xdr:from>
      <xdr:col>10</xdr:col>
      <xdr:colOff>314308</xdr:colOff>
      <xdr:row>3</xdr:row>
      <xdr:rowOff>917864</xdr:rowOff>
    </xdr:from>
    <xdr:to>
      <xdr:col>10</xdr:col>
      <xdr:colOff>1551969</xdr:colOff>
      <xdr:row>5</xdr:row>
      <xdr:rowOff>202562</xdr:rowOff>
    </xdr:to>
    <xdr:sp macro="" textlink="">
      <xdr:nvSpPr>
        <xdr:cNvPr id="8" name="Textfeld 27">
          <a:extLst>
            <a:ext uri="{FF2B5EF4-FFF2-40B4-BE49-F238E27FC236}">
              <a16:creationId xmlns:a16="http://schemas.microsoft.com/office/drawing/2014/main" id="{00000000-0008-0000-0700-000008000000}"/>
            </a:ext>
          </a:extLst>
        </xdr:cNvPr>
        <xdr:cNvSpPr txBox="1"/>
      </xdr:nvSpPr>
      <xdr:spPr>
        <a:xfrm flipH="1">
          <a:off x="11991958" y="1775114"/>
          <a:ext cx="1237661" cy="54199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1400" b="1">
              <a:latin typeface="Arial" panose="020B0604020202020204" pitchFamily="34" charset="0"/>
              <a:cs typeface="Arial" panose="020B0604020202020204" pitchFamily="34" charset="0"/>
            </a:rPr>
            <a:t>Current Standards</a:t>
          </a:r>
        </a:p>
      </xdr:txBody>
    </xdr:sp>
    <xdr:clientData/>
  </xdr:twoCellAnchor>
  <xdr:twoCellAnchor>
    <xdr:from>
      <xdr:col>11</xdr:col>
      <xdr:colOff>284788</xdr:colOff>
      <xdr:row>4</xdr:row>
      <xdr:rowOff>61590</xdr:rowOff>
    </xdr:from>
    <xdr:to>
      <xdr:col>11</xdr:col>
      <xdr:colOff>1620886</xdr:colOff>
      <xdr:row>5</xdr:row>
      <xdr:rowOff>197309</xdr:rowOff>
    </xdr:to>
    <xdr:sp macro="" textlink="">
      <xdr:nvSpPr>
        <xdr:cNvPr id="9" name="Textfeld 28">
          <a:extLst>
            <a:ext uri="{FF2B5EF4-FFF2-40B4-BE49-F238E27FC236}">
              <a16:creationId xmlns:a16="http://schemas.microsoft.com/office/drawing/2014/main" id="{00000000-0008-0000-0700-000009000000}"/>
            </a:ext>
          </a:extLst>
        </xdr:cNvPr>
        <xdr:cNvSpPr txBox="1"/>
      </xdr:nvSpPr>
      <xdr:spPr>
        <a:xfrm flipH="1">
          <a:off x="13676938" y="1985640"/>
          <a:ext cx="1336098" cy="32621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1400" b="1">
              <a:latin typeface="Arial" panose="020B0604020202020204" pitchFamily="34" charset="0"/>
              <a:cs typeface="Arial" panose="020B0604020202020204" pitchFamily="34" charset="0"/>
            </a:rPr>
            <a:t>Pioneer</a:t>
          </a:r>
        </a:p>
      </xdr:txBody>
    </xdr:sp>
    <xdr:clientData/>
  </xdr:twoCellAnchor>
  <xdr:twoCellAnchor editAs="oneCell">
    <xdr:from>
      <xdr:col>11</xdr:col>
      <xdr:colOff>617392</xdr:colOff>
      <xdr:row>3</xdr:row>
      <xdr:rowOff>335414</xdr:rowOff>
    </xdr:from>
    <xdr:to>
      <xdr:col>11</xdr:col>
      <xdr:colOff>1362439</xdr:colOff>
      <xdr:row>4</xdr:row>
      <xdr:rowOff>72456</xdr:rowOff>
    </xdr:to>
    <xdr:pic>
      <xdr:nvPicPr>
        <xdr:cNvPr id="10" name="Grafik 9" descr="Gruppenbrainstorming">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 uri="{96DAC541-7B7A-43D3-8B79-37D633B846F1}">
              <asvg:svgBlip xmlns:asvg="http://schemas.microsoft.com/office/drawing/2016/SVG/main" r:embed="rId2"/>
            </a:ext>
          </a:extLst>
        </a:blip>
        <a:stretch>
          <a:fillRect/>
        </a:stretch>
      </xdr:blipFill>
      <xdr:spPr>
        <a:xfrm>
          <a:off x="14004347" y="1201323"/>
          <a:ext cx="745047" cy="810769"/>
        </a:xfrm>
        <a:prstGeom prst="rect">
          <a:avLst/>
        </a:prstGeom>
      </xdr:spPr>
    </xdr:pic>
    <xdr:clientData/>
  </xdr:twoCellAnchor>
  <xdr:twoCellAnchor editAs="oneCell">
    <xdr:from>
      <xdr:col>10</xdr:col>
      <xdr:colOff>621694</xdr:colOff>
      <xdr:row>3</xdr:row>
      <xdr:rowOff>242454</xdr:rowOff>
    </xdr:from>
    <xdr:to>
      <xdr:col>10</xdr:col>
      <xdr:colOff>1393411</xdr:colOff>
      <xdr:row>3</xdr:row>
      <xdr:rowOff>1044651</xdr:rowOff>
    </xdr:to>
    <xdr:pic>
      <xdr:nvPicPr>
        <xdr:cNvPr id="11" name="Grafik 10" descr="Sitzungssaal">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a:ext>
            <a:ext uri="{96DAC541-7B7A-43D3-8B79-37D633B846F1}">
              <asvg:svgBlip xmlns:asvg="http://schemas.microsoft.com/office/drawing/2016/SVG/main" r:embed="rId4"/>
            </a:ext>
          </a:extLst>
        </a:blip>
        <a:stretch>
          <a:fillRect/>
        </a:stretch>
      </xdr:blipFill>
      <xdr:spPr>
        <a:xfrm>
          <a:off x="12294149" y="1108363"/>
          <a:ext cx="771717" cy="802197"/>
        </a:xfrm>
        <a:prstGeom prst="rect">
          <a:avLst/>
        </a:prstGeom>
      </xdr:spPr>
    </xdr:pic>
    <xdr:clientData/>
  </xdr:twoCellAnchor>
  <xdr:twoCellAnchor editAs="oneCell">
    <xdr:from>
      <xdr:col>9</xdr:col>
      <xdr:colOff>519545</xdr:colOff>
      <xdr:row>3</xdr:row>
      <xdr:rowOff>272213</xdr:rowOff>
    </xdr:from>
    <xdr:to>
      <xdr:col>9</xdr:col>
      <xdr:colOff>1289357</xdr:colOff>
      <xdr:row>4</xdr:row>
      <xdr:rowOff>2588</xdr:rowOff>
    </xdr:to>
    <xdr:pic>
      <xdr:nvPicPr>
        <xdr:cNvPr id="12" name="Grafik 11" descr="Fragen">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a:ext>
            <a:ext uri="{96DAC541-7B7A-43D3-8B79-37D633B846F1}">
              <asvg:svgBlip xmlns:asvg="http://schemas.microsoft.com/office/drawing/2016/SVG/main" r:embed="rId6"/>
            </a:ext>
          </a:extLst>
        </a:blip>
        <a:stretch>
          <a:fillRect/>
        </a:stretch>
      </xdr:blipFill>
      <xdr:spPr>
        <a:xfrm>
          <a:off x="10477500" y="1138122"/>
          <a:ext cx="769812" cy="80410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394610</xdr:colOff>
      <xdr:row>15</xdr:row>
      <xdr:rowOff>122466</xdr:rowOff>
    </xdr:from>
    <xdr:to>
      <xdr:col>8</xdr:col>
      <xdr:colOff>598719</xdr:colOff>
      <xdr:row>35</xdr:row>
      <xdr:rowOff>40822</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740397</xdr:colOff>
      <xdr:row>42</xdr:row>
      <xdr:rowOff>41500</xdr:rowOff>
    </xdr:from>
    <xdr:to>
      <xdr:col>9</xdr:col>
      <xdr:colOff>72315</xdr:colOff>
      <xdr:row>48</xdr:row>
      <xdr:rowOff>142079</xdr:rowOff>
    </xdr:to>
    <xdr:graphicFrame macro="">
      <xdr:nvGraphicFramePr>
        <xdr:cNvPr id="14" name="Diagramm 13">
          <a:extLst>
            <a:ext uri="{FF2B5EF4-FFF2-40B4-BE49-F238E27FC236}">
              <a16:creationId xmlns:a16="http://schemas.microsoft.com/office/drawing/2014/main" id="{00000000-0008-0000-09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82233</xdr:colOff>
      <xdr:row>36</xdr:row>
      <xdr:rowOff>139862</xdr:rowOff>
    </xdr:from>
    <xdr:to>
      <xdr:col>8</xdr:col>
      <xdr:colOff>827280</xdr:colOff>
      <xdr:row>40</xdr:row>
      <xdr:rowOff>50291</xdr:rowOff>
    </xdr:to>
    <xdr:pic>
      <xdr:nvPicPr>
        <xdr:cNvPr id="7" name="Grafik 6" descr="Gruppenbrainstorming">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a:ext>
            <a:ext uri="{96DAC541-7B7A-43D3-8B79-37D633B846F1}">
              <asvg:svgBlip xmlns:asvg="http://schemas.microsoft.com/office/drawing/2016/SVG/main" r:embed="rId4"/>
            </a:ext>
          </a:extLst>
        </a:blip>
        <a:stretch>
          <a:fillRect/>
        </a:stretch>
      </xdr:blipFill>
      <xdr:spPr>
        <a:xfrm>
          <a:off x="8246519" y="6848183"/>
          <a:ext cx="745047" cy="810769"/>
        </a:xfrm>
        <a:prstGeom prst="rect">
          <a:avLst/>
        </a:prstGeom>
      </xdr:spPr>
    </xdr:pic>
    <xdr:clientData/>
  </xdr:twoCellAnchor>
  <xdr:twoCellAnchor editAs="oneCell">
    <xdr:from>
      <xdr:col>5</xdr:col>
      <xdr:colOff>73997</xdr:colOff>
      <xdr:row>36</xdr:row>
      <xdr:rowOff>146810</xdr:rowOff>
    </xdr:from>
    <xdr:to>
      <xdr:col>6</xdr:col>
      <xdr:colOff>2071</xdr:colOff>
      <xdr:row>40</xdr:row>
      <xdr:rowOff>43343</xdr:rowOff>
    </xdr:to>
    <xdr:pic>
      <xdr:nvPicPr>
        <xdr:cNvPr id="8" name="Grafik 7" descr="Sitzungssaal">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a:ext>
            <a:ext uri="{96DAC541-7B7A-43D3-8B79-37D633B846F1}">
              <asvg:svgBlip xmlns:asvg="http://schemas.microsoft.com/office/drawing/2016/SVG/main" r:embed="rId6"/>
            </a:ext>
          </a:extLst>
        </a:blip>
        <a:stretch>
          <a:fillRect/>
        </a:stretch>
      </xdr:blipFill>
      <xdr:spPr>
        <a:xfrm>
          <a:off x="4918140" y="6855131"/>
          <a:ext cx="771717" cy="796873"/>
        </a:xfrm>
        <a:prstGeom prst="rect">
          <a:avLst/>
        </a:prstGeom>
      </xdr:spPr>
    </xdr:pic>
    <xdr:clientData/>
  </xdr:twoCellAnchor>
  <xdr:twoCellAnchor editAs="oneCell">
    <xdr:from>
      <xdr:col>2</xdr:col>
      <xdr:colOff>84899</xdr:colOff>
      <xdr:row>36</xdr:row>
      <xdr:rowOff>143195</xdr:rowOff>
    </xdr:from>
    <xdr:to>
      <xdr:col>3</xdr:col>
      <xdr:colOff>11068</xdr:colOff>
      <xdr:row>40</xdr:row>
      <xdr:rowOff>46957</xdr:rowOff>
    </xdr:to>
    <xdr:pic>
      <xdr:nvPicPr>
        <xdr:cNvPr id="9" name="Grafik 8" descr="Fragen">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a:ext>
            <a:ext uri="{96DAC541-7B7A-43D3-8B79-37D633B846F1}">
              <asvg:svgBlip xmlns:asvg="http://schemas.microsoft.com/office/drawing/2016/SVG/main" r:embed="rId8"/>
            </a:ext>
          </a:extLst>
        </a:blip>
        <a:stretch>
          <a:fillRect/>
        </a:stretch>
      </xdr:blipFill>
      <xdr:spPr>
        <a:xfrm>
          <a:off x="1608899" y="6851516"/>
          <a:ext cx="769812" cy="804102"/>
        </a:xfrm>
        <a:prstGeom prst="rect">
          <a:avLst/>
        </a:prstGeom>
      </xdr:spPr>
    </xdr:pic>
    <xdr:clientData/>
  </xdr:twoCellAnchor>
  <xdr:twoCellAnchor>
    <xdr:from>
      <xdr:col>1</xdr:col>
      <xdr:colOff>695561</xdr:colOff>
      <xdr:row>41</xdr:row>
      <xdr:rowOff>127479</xdr:rowOff>
    </xdr:from>
    <xdr:to>
      <xdr:col>3</xdr:col>
      <xdr:colOff>162406</xdr:colOff>
      <xdr:row>43</xdr:row>
      <xdr:rowOff>43585</xdr:rowOff>
    </xdr:to>
    <xdr:sp macro="" textlink="">
      <xdr:nvSpPr>
        <xdr:cNvPr id="10" name="Textfeld 26">
          <a:extLst>
            <a:ext uri="{FF2B5EF4-FFF2-40B4-BE49-F238E27FC236}">
              <a16:creationId xmlns:a16="http://schemas.microsoft.com/office/drawing/2014/main" id="{00000000-0008-0000-0900-00000A000000}"/>
            </a:ext>
          </a:extLst>
        </xdr:cNvPr>
        <xdr:cNvSpPr txBox="1"/>
      </xdr:nvSpPr>
      <xdr:spPr>
        <a:xfrm flipH="1">
          <a:off x="1457561" y="7720265"/>
          <a:ext cx="1072488" cy="26989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1200" b="1">
              <a:latin typeface="Arial" panose="020B0604020202020204" pitchFamily="34" charset="0"/>
              <a:cs typeface="Arial" panose="020B0604020202020204" pitchFamily="34" charset="0"/>
            </a:rPr>
            <a:t>Laggard</a:t>
          </a:r>
        </a:p>
      </xdr:txBody>
    </xdr:sp>
    <xdr:clientData/>
  </xdr:twoCellAnchor>
  <xdr:twoCellAnchor>
    <xdr:from>
      <xdr:col>4</xdr:col>
      <xdr:colOff>815609</xdr:colOff>
      <xdr:row>41</xdr:row>
      <xdr:rowOff>39222</xdr:rowOff>
    </xdr:from>
    <xdr:to>
      <xdr:col>6</xdr:col>
      <xdr:colOff>104102</xdr:colOff>
      <xdr:row>43</xdr:row>
      <xdr:rowOff>131841</xdr:rowOff>
    </xdr:to>
    <xdr:sp macro="" textlink="">
      <xdr:nvSpPr>
        <xdr:cNvPr id="11" name="Textfeld 27">
          <a:extLst>
            <a:ext uri="{FF2B5EF4-FFF2-40B4-BE49-F238E27FC236}">
              <a16:creationId xmlns:a16="http://schemas.microsoft.com/office/drawing/2014/main" id="{00000000-0008-0000-0900-00000B000000}"/>
            </a:ext>
          </a:extLst>
        </xdr:cNvPr>
        <xdr:cNvSpPr txBox="1"/>
      </xdr:nvSpPr>
      <xdr:spPr>
        <a:xfrm flipH="1">
          <a:off x="4816109" y="7632008"/>
          <a:ext cx="975779" cy="44640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1200" b="1">
              <a:latin typeface="Arial" panose="020B0604020202020204" pitchFamily="34" charset="0"/>
              <a:cs typeface="Arial" panose="020B0604020202020204" pitchFamily="34" charset="0"/>
            </a:rPr>
            <a:t>Current Standard</a:t>
          </a:r>
        </a:p>
      </xdr:txBody>
    </xdr:sp>
    <xdr:clientData/>
  </xdr:twoCellAnchor>
  <xdr:twoCellAnchor>
    <xdr:from>
      <xdr:col>7</xdr:col>
      <xdr:colOff>1422817</xdr:colOff>
      <xdr:row>41</xdr:row>
      <xdr:rowOff>128940</xdr:rowOff>
    </xdr:from>
    <xdr:to>
      <xdr:col>9</xdr:col>
      <xdr:colOff>275910</xdr:colOff>
      <xdr:row>43</xdr:row>
      <xdr:rowOff>42123</xdr:rowOff>
    </xdr:to>
    <xdr:sp macro="" textlink="">
      <xdr:nvSpPr>
        <xdr:cNvPr id="12" name="Textfeld 28">
          <a:extLst>
            <a:ext uri="{FF2B5EF4-FFF2-40B4-BE49-F238E27FC236}">
              <a16:creationId xmlns:a16="http://schemas.microsoft.com/office/drawing/2014/main" id="{00000000-0008-0000-0900-00000C000000}"/>
            </a:ext>
          </a:extLst>
        </xdr:cNvPr>
        <xdr:cNvSpPr txBox="1"/>
      </xdr:nvSpPr>
      <xdr:spPr>
        <a:xfrm flipH="1">
          <a:off x="7954246" y="7721726"/>
          <a:ext cx="1329593" cy="26696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1200" b="1">
              <a:latin typeface="Arial" panose="020B0604020202020204" pitchFamily="34" charset="0"/>
              <a:cs typeface="Arial" panose="020B0604020202020204" pitchFamily="34" charset="0"/>
            </a:rPr>
            <a:t>Pioneer</a:t>
          </a:r>
        </a:p>
      </xdr:txBody>
    </xdr:sp>
    <xdr:clientData/>
  </xdr:twoCellAnchor>
  <xdr:twoCellAnchor editAs="oneCell">
    <xdr:from>
      <xdr:col>2</xdr:col>
      <xdr:colOff>163286</xdr:colOff>
      <xdr:row>54</xdr:row>
      <xdr:rowOff>9991</xdr:rowOff>
    </xdr:from>
    <xdr:to>
      <xdr:col>3</xdr:col>
      <xdr:colOff>448565</xdr:colOff>
      <xdr:row>56</xdr:row>
      <xdr:rowOff>190079</xdr:rowOff>
    </xdr:to>
    <xdr:pic>
      <xdr:nvPicPr>
        <xdr:cNvPr id="15" name="Grafik 14">
          <a:extLst>
            <a:ext uri="{FF2B5EF4-FFF2-40B4-BE49-F238E27FC236}">
              <a16:creationId xmlns:a16="http://schemas.microsoft.com/office/drawing/2014/main" id="{00000000-0008-0000-0900-00000F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a:ext>
          </a:extLst>
        </a:blip>
        <a:srcRect/>
        <a:stretch>
          <a:fillRect/>
        </a:stretch>
      </xdr:blipFill>
      <xdr:spPr bwMode="auto">
        <a:xfrm>
          <a:off x="1687286" y="12561824"/>
          <a:ext cx="1131946" cy="6457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692263</xdr:colOff>
      <xdr:row>54</xdr:row>
      <xdr:rowOff>44092</xdr:rowOff>
    </xdr:from>
    <xdr:to>
      <xdr:col>6</xdr:col>
      <xdr:colOff>137185</xdr:colOff>
      <xdr:row>56</xdr:row>
      <xdr:rowOff>155978</xdr:rowOff>
    </xdr:to>
    <xdr:pic>
      <xdr:nvPicPr>
        <xdr:cNvPr id="18" name="Grafik 17">
          <a:extLst>
            <a:ext uri="{FF2B5EF4-FFF2-40B4-BE49-F238E27FC236}">
              <a16:creationId xmlns:a16="http://schemas.microsoft.com/office/drawing/2014/main" id="{00000000-0008-0000-0900-000012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a:ext>
          </a:extLst>
        </a:blip>
        <a:srcRect/>
        <a:stretch>
          <a:fillRect/>
        </a:stretch>
      </xdr:blipFill>
      <xdr:spPr bwMode="auto">
        <a:xfrm>
          <a:off x="4756263" y="12595925"/>
          <a:ext cx="1138255" cy="5775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4</xdr:col>
          <xdr:colOff>487680</xdr:colOff>
          <xdr:row>49</xdr:row>
          <xdr:rowOff>137160</xdr:rowOff>
        </xdr:from>
        <xdr:to>
          <xdr:col>6</xdr:col>
          <xdr:colOff>373380</xdr:colOff>
          <xdr:row>52</xdr:row>
          <xdr:rowOff>175260</xdr:rowOff>
        </xdr:to>
        <xdr:sp macro="" textlink="">
          <xdr:nvSpPr>
            <xdr:cNvPr id="7169" name="Button 1" hidden="1">
              <a:extLst>
                <a:ext uri="{63B3BB69-23CF-44E3-9099-C40C66FF867C}">
                  <a14:compatExt spid="_x0000_s7169"/>
                </a:ext>
                <a:ext uri="{FF2B5EF4-FFF2-40B4-BE49-F238E27FC236}">
                  <a16:creationId xmlns:a16="http://schemas.microsoft.com/office/drawing/2014/main" id="{00000000-0008-0000-0900-0000011C0000}"/>
                </a:ext>
              </a:extLst>
            </xdr:cNvPr>
            <xdr:cNvSpPr/>
          </xdr:nvSpPr>
          <xdr:spPr bwMode="auto">
            <a:xfrm>
              <a:off x="0" y="0"/>
              <a:ext cx="0" cy="0"/>
            </a:xfrm>
            <a:prstGeom prst="rect">
              <a:avLst/>
            </a:prstGeom>
            <a:noFill/>
            <a:ln w="9525">
              <a:miter lim="800000"/>
              <a:headEnd/>
              <a:tailEnd/>
            </a:ln>
          </xdr:spPr>
          <xdr:txBody>
            <a:bodyPr vertOverflow="clip" wrap="square" lIns="45720" tIns="32004" rIns="45720" bIns="32004" anchor="ctr" upright="1"/>
            <a:lstStyle/>
            <a:p>
              <a:pPr algn="ctr" rtl="0">
                <a:defRPr sz="1000"/>
              </a:pPr>
              <a:r>
                <a:rPr lang="en-US" sz="1400" b="1" i="0" u="none" strike="noStrike" baseline="0">
                  <a:solidFill>
                    <a:srgbClr val="000000"/>
                  </a:solidFill>
                  <a:latin typeface="Arial"/>
                  <a:cs typeface="Arial"/>
                </a:rPr>
                <a:t>Click to print Results!</a:t>
              </a:r>
            </a:p>
          </xdr:txBody>
        </xdr:sp>
        <xdr:clientData fPrintsWithSheet="0"/>
      </xdr:twoCellAnchor>
    </mc:Choice>
    <mc:Fallback/>
  </mc:AlternateContent>
  <xdr:twoCellAnchor editAs="oneCell">
    <xdr:from>
      <xdr:col>7</xdr:col>
      <xdr:colOff>1619249</xdr:colOff>
      <xdr:row>54</xdr:row>
      <xdr:rowOff>61952</xdr:rowOff>
    </xdr:from>
    <xdr:to>
      <xdr:col>8</xdr:col>
      <xdr:colOff>458259</xdr:colOff>
      <xdr:row>56</xdr:row>
      <xdr:rowOff>138117</xdr:rowOff>
    </xdr:to>
    <xdr:pic>
      <xdr:nvPicPr>
        <xdr:cNvPr id="2" name="Grafik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8223249" y="12613785"/>
          <a:ext cx="532343" cy="5418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17336-CCE2-469B-B6E4-B141598FA9E7}">
  <sheetPr codeName="Tabelle1">
    <tabColor theme="9" tint="-0.499984740745262"/>
  </sheetPr>
  <dimension ref="B1:K54"/>
  <sheetViews>
    <sheetView zoomScale="80" zoomScaleNormal="80" workbookViewId="0">
      <selection activeCell="I39" sqref="I39"/>
    </sheetView>
  </sheetViews>
  <sheetFormatPr defaultColWidth="11.44140625" defaultRowHeight="13.8" x14ac:dyDescent="0.25"/>
  <cols>
    <col min="1" max="16384" width="11.44140625" style="17"/>
  </cols>
  <sheetData>
    <row r="1" spans="2:11" ht="14.4" thickBot="1" x14ac:dyDescent="0.3"/>
    <row r="2" spans="2:11" ht="14.4" thickTop="1" x14ac:dyDescent="0.25">
      <c r="B2" s="19"/>
      <c r="C2" s="20"/>
      <c r="D2" s="20"/>
      <c r="E2" s="20"/>
      <c r="F2" s="20"/>
      <c r="G2" s="20"/>
      <c r="H2" s="20"/>
      <c r="I2" s="20"/>
      <c r="J2" s="20"/>
      <c r="K2" s="21"/>
    </row>
    <row r="3" spans="2:11" ht="17.399999999999999" x14ac:dyDescent="0.3">
      <c r="B3" s="22"/>
      <c r="C3" s="143" t="s">
        <v>141</v>
      </c>
      <c r="D3" s="143"/>
      <c r="E3" s="143"/>
      <c r="F3" s="143"/>
      <c r="G3" s="143"/>
      <c r="H3" s="143"/>
      <c r="I3" s="143"/>
      <c r="J3" s="143"/>
      <c r="K3" s="23"/>
    </row>
    <row r="4" spans="2:11" ht="17.399999999999999" x14ac:dyDescent="0.3">
      <c r="B4" s="22"/>
      <c r="C4" s="143" t="s">
        <v>17</v>
      </c>
      <c r="D4" s="143"/>
      <c r="E4" s="143"/>
      <c r="F4" s="143"/>
      <c r="G4" s="143"/>
      <c r="H4" s="143"/>
      <c r="I4" s="143"/>
      <c r="J4" s="143"/>
      <c r="K4" s="23"/>
    </row>
    <row r="5" spans="2:11" x14ac:dyDescent="0.25">
      <c r="B5" s="22"/>
      <c r="D5" s="144" t="s">
        <v>262</v>
      </c>
      <c r="E5" s="144"/>
      <c r="F5" s="144"/>
      <c r="G5" s="144"/>
      <c r="H5" s="144"/>
      <c r="I5" s="144"/>
      <c r="K5" s="23"/>
    </row>
    <row r="6" spans="2:11" ht="14.4" thickBot="1" x14ac:dyDescent="0.3">
      <c r="B6" s="22"/>
      <c r="K6" s="23"/>
    </row>
    <row r="7" spans="2:11" x14ac:dyDescent="0.25">
      <c r="B7" s="22"/>
      <c r="D7" s="145" t="s">
        <v>202</v>
      </c>
      <c r="E7" s="146"/>
      <c r="F7" s="146"/>
      <c r="G7" s="146"/>
      <c r="H7" s="146"/>
      <c r="I7" s="147"/>
      <c r="K7" s="23"/>
    </row>
    <row r="8" spans="2:11" x14ac:dyDescent="0.25">
      <c r="B8" s="22"/>
      <c r="D8" s="148"/>
      <c r="E8" s="149"/>
      <c r="F8" s="149"/>
      <c r="G8" s="149"/>
      <c r="H8" s="149"/>
      <c r="I8" s="150"/>
      <c r="K8" s="23"/>
    </row>
    <row r="9" spans="2:11" x14ac:dyDescent="0.25">
      <c r="B9" s="22"/>
      <c r="D9" s="148"/>
      <c r="E9" s="149"/>
      <c r="F9" s="149"/>
      <c r="G9" s="149"/>
      <c r="H9" s="149"/>
      <c r="I9" s="150"/>
      <c r="K9" s="23"/>
    </row>
    <row r="10" spans="2:11" x14ac:dyDescent="0.25">
      <c r="B10" s="22"/>
      <c r="D10" s="148"/>
      <c r="E10" s="149"/>
      <c r="F10" s="149"/>
      <c r="G10" s="149"/>
      <c r="H10" s="149"/>
      <c r="I10" s="150"/>
      <c r="K10" s="23"/>
    </row>
    <row r="11" spans="2:11" x14ac:dyDescent="0.25">
      <c r="B11" s="22"/>
      <c r="D11" s="148"/>
      <c r="E11" s="149"/>
      <c r="F11" s="149"/>
      <c r="G11" s="149"/>
      <c r="H11" s="149"/>
      <c r="I11" s="150"/>
      <c r="K11" s="23"/>
    </row>
    <row r="12" spans="2:11" ht="117" customHeight="1" thickBot="1" x14ac:dyDescent="0.3">
      <c r="B12" s="22"/>
      <c r="D12" s="151"/>
      <c r="E12" s="152"/>
      <c r="F12" s="152"/>
      <c r="G12" s="152"/>
      <c r="H12" s="152"/>
      <c r="I12" s="153"/>
      <c r="K12" s="23"/>
    </row>
    <row r="13" spans="2:11" x14ac:dyDescent="0.25">
      <c r="B13" s="22"/>
      <c r="K13" s="23"/>
    </row>
    <row r="14" spans="2:11" ht="15" customHeight="1" x14ac:dyDescent="0.25">
      <c r="B14" s="22"/>
      <c r="D14" s="154" t="s">
        <v>142</v>
      </c>
      <c r="E14" s="154"/>
      <c r="F14" s="154"/>
      <c r="G14" s="155" t="s">
        <v>180</v>
      </c>
      <c r="H14" s="156"/>
      <c r="I14" s="157"/>
      <c r="J14" s="161" t="s">
        <v>207</v>
      </c>
      <c r="K14" s="162"/>
    </row>
    <row r="15" spans="2:11" ht="19.5" customHeight="1" x14ac:dyDescent="0.25">
      <c r="B15" s="22"/>
      <c r="D15" s="154"/>
      <c r="E15" s="154"/>
      <c r="F15" s="154"/>
      <c r="G15" s="158"/>
      <c r="H15" s="159"/>
      <c r="I15" s="160"/>
      <c r="J15" s="161"/>
      <c r="K15" s="162"/>
    </row>
    <row r="16" spans="2:11" x14ac:dyDescent="0.25">
      <c r="B16" s="22"/>
      <c r="K16" s="23"/>
    </row>
    <row r="17" spans="2:11" x14ac:dyDescent="0.25">
      <c r="B17" s="22"/>
      <c r="K17" s="23"/>
    </row>
    <row r="18" spans="2:11" x14ac:dyDescent="0.25">
      <c r="B18" s="22"/>
      <c r="K18" s="23"/>
    </row>
    <row r="19" spans="2:11" x14ac:dyDescent="0.25">
      <c r="B19" s="22"/>
      <c r="K19" s="23"/>
    </row>
    <row r="20" spans="2:11" x14ac:dyDescent="0.25">
      <c r="B20" s="22"/>
      <c r="K20" s="23"/>
    </row>
    <row r="21" spans="2:11" ht="14.4" thickBot="1" x14ac:dyDescent="0.3">
      <c r="B21" s="22"/>
      <c r="K21" s="23"/>
    </row>
    <row r="22" spans="2:11" ht="30.6" thickBot="1" x14ac:dyDescent="0.55000000000000004">
      <c r="B22" s="22"/>
      <c r="F22" s="141" t="s">
        <v>139</v>
      </c>
      <c r="G22" s="142"/>
      <c r="K22" s="23"/>
    </row>
    <row r="23" spans="2:11" x14ac:dyDescent="0.25">
      <c r="B23" s="22"/>
      <c r="K23" s="23"/>
    </row>
    <row r="24" spans="2:11" x14ac:dyDescent="0.25">
      <c r="B24" s="22"/>
      <c r="K24" s="23"/>
    </row>
    <row r="25" spans="2:11" x14ac:dyDescent="0.25">
      <c r="B25" s="22"/>
      <c r="F25" s="138" t="s">
        <v>169</v>
      </c>
      <c r="G25" s="138"/>
      <c r="K25" s="23"/>
    </row>
    <row r="26" spans="2:11" x14ac:dyDescent="0.25">
      <c r="B26" s="22"/>
      <c r="K26" s="23"/>
    </row>
    <row r="27" spans="2:11" x14ac:dyDescent="0.25">
      <c r="B27" s="22"/>
      <c r="K27" s="23"/>
    </row>
    <row r="28" spans="2:11" x14ac:dyDescent="0.25">
      <c r="B28" s="22"/>
      <c r="K28" s="23"/>
    </row>
    <row r="29" spans="2:11" x14ac:dyDescent="0.25">
      <c r="B29" s="22"/>
      <c r="K29" s="23"/>
    </row>
    <row r="30" spans="2:11" x14ac:dyDescent="0.25">
      <c r="B30" s="22"/>
      <c r="K30" s="23"/>
    </row>
    <row r="31" spans="2:11" x14ac:dyDescent="0.25">
      <c r="B31" s="22"/>
      <c r="K31" s="23"/>
    </row>
    <row r="32" spans="2:11" x14ac:dyDescent="0.25">
      <c r="B32" s="22"/>
      <c r="K32" s="23"/>
    </row>
    <row r="33" spans="2:11" ht="14.4" x14ac:dyDescent="0.3">
      <c r="B33" s="27"/>
      <c r="D33" s="139" t="s">
        <v>170</v>
      </c>
      <c r="E33" s="139"/>
      <c r="F33" s="139"/>
      <c r="G33" s="139"/>
      <c r="H33" s="139"/>
      <c r="I33" s="139"/>
      <c r="K33" s="23"/>
    </row>
    <row r="34" spans="2:11" x14ac:dyDescent="0.25">
      <c r="B34" s="22"/>
      <c r="K34" s="23"/>
    </row>
    <row r="35" spans="2:11" x14ac:dyDescent="0.25">
      <c r="B35" s="22"/>
      <c r="K35" s="23"/>
    </row>
    <row r="36" spans="2:11" x14ac:dyDescent="0.25">
      <c r="B36" s="22"/>
      <c r="K36" s="23"/>
    </row>
    <row r="37" spans="2:11" x14ac:dyDescent="0.25">
      <c r="B37" s="22"/>
      <c r="K37" s="23"/>
    </row>
    <row r="38" spans="2:11" ht="14.4" x14ac:dyDescent="0.3">
      <c r="B38" s="22"/>
      <c r="I38"/>
      <c r="K38" s="23"/>
    </row>
    <row r="39" spans="2:11" x14ac:dyDescent="0.25">
      <c r="B39" s="22"/>
      <c r="K39" s="23"/>
    </row>
    <row r="40" spans="2:11" ht="14.25" customHeight="1" x14ac:dyDescent="0.25">
      <c r="B40" s="22"/>
      <c r="C40" s="140" t="s">
        <v>257</v>
      </c>
      <c r="D40" s="140"/>
      <c r="E40" s="140"/>
      <c r="F40" s="140"/>
      <c r="G40" s="140"/>
      <c r="H40" s="140"/>
      <c r="I40" s="140"/>
      <c r="J40" s="140"/>
      <c r="K40" s="23"/>
    </row>
    <row r="41" spans="2:11" ht="14.25" customHeight="1" x14ac:dyDescent="0.25">
      <c r="B41" s="22"/>
      <c r="C41" s="140"/>
      <c r="D41" s="140"/>
      <c r="E41" s="140"/>
      <c r="F41" s="140"/>
      <c r="G41" s="140"/>
      <c r="H41" s="140"/>
      <c r="I41" s="140"/>
      <c r="J41" s="140"/>
      <c r="K41" s="23"/>
    </row>
    <row r="42" spans="2:11" ht="14.25" customHeight="1" x14ac:dyDescent="0.25">
      <c r="B42" s="22"/>
      <c r="C42" s="140"/>
      <c r="D42" s="140"/>
      <c r="E42" s="140"/>
      <c r="F42" s="140"/>
      <c r="G42" s="140"/>
      <c r="H42" s="140"/>
      <c r="I42" s="140"/>
      <c r="J42" s="140"/>
      <c r="K42" s="23"/>
    </row>
    <row r="43" spans="2:11" ht="14.25" customHeight="1" x14ac:dyDescent="0.25">
      <c r="B43" s="22"/>
      <c r="C43" s="140"/>
      <c r="D43" s="140"/>
      <c r="E43" s="140"/>
      <c r="F43" s="140"/>
      <c r="G43" s="140"/>
      <c r="H43" s="140"/>
      <c r="I43" s="140"/>
      <c r="J43" s="140"/>
      <c r="K43" s="23"/>
    </row>
    <row r="44" spans="2:11" ht="14.25" customHeight="1" x14ac:dyDescent="0.25">
      <c r="B44" s="22"/>
      <c r="C44" s="140"/>
      <c r="D44" s="140"/>
      <c r="E44" s="140"/>
      <c r="F44" s="140"/>
      <c r="G44" s="140"/>
      <c r="H44" s="140"/>
      <c r="I44" s="140"/>
      <c r="J44" s="140"/>
      <c r="K44" s="23"/>
    </row>
    <row r="45" spans="2:11" ht="14.25" customHeight="1" x14ac:dyDescent="0.25">
      <c r="B45" s="22"/>
      <c r="C45" s="140"/>
      <c r="D45" s="140"/>
      <c r="E45" s="140"/>
      <c r="F45" s="140"/>
      <c r="G45" s="140"/>
      <c r="H45" s="140"/>
      <c r="I45" s="140"/>
      <c r="J45" s="140"/>
      <c r="K45" s="23"/>
    </row>
    <row r="46" spans="2:11" ht="14.25" customHeight="1" x14ac:dyDescent="0.25">
      <c r="B46" s="22"/>
      <c r="C46" s="140"/>
      <c r="D46" s="140"/>
      <c r="E46" s="140"/>
      <c r="F46" s="140"/>
      <c r="G46" s="140"/>
      <c r="H46" s="140"/>
      <c r="I46" s="140"/>
      <c r="J46" s="140"/>
      <c r="K46" s="23"/>
    </row>
    <row r="47" spans="2:11" ht="14.25" customHeight="1" x14ac:dyDescent="0.25">
      <c r="B47" s="22"/>
      <c r="C47" s="140"/>
      <c r="D47" s="140"/>
      <c r="E47" s="140"/>
      <c r="F47" s="140"/>
      <c r="G47" s="140"/>
      <c r="H47" s="140"/>
      <c r="I47" s="140"/>
      <c r="J47" s="140"/>
      <c r="K47" s="23"/>
    </row>
    <row r="48" spans="2:11" ht="13.5" customHeight="1" x14ac:dyDescent="0.25">
      <c r="B48" s="22"/>
      <c r="C48" s="140"/>
      <c r="D48" s="140"/>
      <c r="E48" s="140"/>
      <c r="F48" s="140"/>
      <c r="G48" s="140"/>
      <c r="H48" s="140"/>
      <c r="I48" s="140"/>
      <c r="J48" s="140"/>
      <c r="K48" s="23"/>
    </row>
    <row r="49" spans="2:11" ht="14.25" customHeight="1" x14ac:dyDescent="0.25">
      <c r="B49" s="22"/>
      <c r="C49" s="140"/>
      <c r="D49" s="140"/>
      <c r="E49" s="140"/>
      <c r="F49" s="140"/>
      <c r="G49" s="140"/>
      <c r="H49" s="140"/>
      <c r="I49" s="140"/>
      <c r="J49" s="140"/>
      <c r="K49" s="23"/>
    </row>
    <row r="50" spans="2:11" ht="14.25" customHeight="1" x14ac:dyDescent="0.25">
      <c r="B50" s="22"/>
      <c r="C50" s="140"/>
      <c r="D50" s="140"/>
      <c r="E50" s="140"/>
      <c r="F50" s="140"/>
      <c r="G50" s="140"/>
      <c r="H50" s="140"/>
      <c r="I50" s="140"/>
      <c r="J50" s="140"/>
      <c r="K50" s="23"/>
    </row>
    <row r="51" spans="2:11" ht="15" customHeight="1" x14ac:dyDescent="0.25">
      <c r="B51" s="22"/>
      <c r="C51" s="140"/>
      <c r="D51" s="140"/>
      <c r="E51" s="140"/>
      <c r="F51" s="140"/>
      <c r="G51" s="140"/>
      <c r="H51" s="140"/>
      <c r="I51" s="140"/>
      <c r="J51" s="140"/>
      <c r="K51" s="23"/>
    </row>
    <row r="52" spans="2:11" ht="14.25" customHeight="1" x14ac:dyDescent="0.25">
      <c r="B52" s="22"/>
      <c r="C52" s="140"/>
      <c r="D52" s="140"/>
      <c r="E52" s="140"/>
      <c r="F52" s="140"/>
      <c r="G52" s="140"/>
      <c r="H52" s="140"/>
      <c r="I52" s="140"/>
      <c r="J52" s="140"/>
      <c r="K52" s="23"/>
    </row>
    <row r="53" spans="2:11" ht="14.4" thickBot="1" x14ac:dyDescent="0.3">
      <c r="B53" s="24"/>
      <c r="C53" s="25"/>
      <c r="D53" s="25"/>
      <c r="E53" s="25"/>
      <c r="F53" s="25"/>
      <c r="G53" s="25"/>
      <c r="H53" s="25"/>
      <c r="I53" s="25"/>
      <c r="J53" s="25"/>
      <c r="K53" s="26"/>
    </row>
    <row r="54" spans="2:11" ht="14.4" thickTop="1" x14ac:dyDescent="0.25"/>
  </sheetData>
  <sheetProtection algorithmName="SHA-512" hashValue="Y5+cP0L1QtQknQds9AXeLCZDBKveiQbFNA8NfqFP1obYyOWQa1NqBZ1/wHwM82X8hFs7Ue3VHNfMCyYNLayYag==" saltValue="OO4bWk/vraUlM5kcxsf+yQ==" spinCount="100000" sheet="1" objects="1" scenarios="1"/>
  <mergeCells count="11">
    <mergeCell ref="F25:G25"/>
    <mergeCell ref="D33:I33"/>
    <mergeCell ref="C40:J52"/>
    <mergeCell ref="F22:G22"/>
    <mergeCell ref="C3:J3"/>
    <mergeCell ref="C4:J4"/>
    <mergeCell ref="D5:I5"/>
    <mergeCell ref="D7:I12"/>
    <mergeCell ref="D14:F15"/>
    <mergeCell ref="G14:I15"/>
    <mergeCell ref="J14:K15"/>
  </mergeCells>
  <hyperlinks>
    <hyperlink ref="F22:G22" location="Targets!N7" display="Start" xr:uid="{D5703500-540B-46FC-8829-550D095CF011}"/>
    <hyperlink ref="J14:K15" location="'How to Use'!C5" display="How do I choose my main field of operation? " xr:uid="{B17B9F7F-4D10-4F67-8466-B7300576FBE4}"/>
  </hyperlink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466E62A-1AFF-4555-B8AE-6B4EC57124B4}">
          <x14:formula1>
            <xm:f>Backend!$B$5:$B$10</xm:f>
          </x14:formula1>
          <xm:sqref>G14</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E2506-D8E7-473D-955E-E3C40B08D28E}">
  <sheetPr codeName="Tabelle7">
    <tabColor theme="9" tint="-0.499984740745262"/>
    <pageSetUpPr fitToPage="1"/>
  </sheetPr>
  <dimension ref="A1:O60"/>
  <sheetViews>
    <sheetView topLeftCell="A11" zoomScale="90" zoomScaleNormal="90" zoomScaleSheetLayoutView="85" zoomScalePageLayoutView="40" workbookViewId="0">
      <selection activeCell="K65" sqref="K65"/>
    </sheetView>
  </sheetViews>
  <sheetFormatPr defaultColWidth="11.44140625" defaultRowHeight="17.399999999999999" x14ac:dyDescent="0.3"/>
  <cols>
    <col min="1" max="2" width="11.44140625" style="63"/>
    <col min="3" max="3" width="12.6640625" style="63" customWidth="1"/>
    <col min="4" max="4" width="25.44140625" style="63" customWidth="1"/>
    <col min="5" max="7" width="12.6640625" style="63" customWidth="1"/>
    <col min="8" max="8" width="25.44140625" style="63" customWidth="1"/>
    <col min="9" max="10" width="12.6640625" style="63" customWidth="1"/>
    <col min="11" max="16384" width="11.44140625" style="63"/>
  </cols>
  <sheetData>
    <row r="1" spans="2:15" ht="18" thickBot="1" x14ac:dyDescent="0.35"/>
    <row r="2" spans="2:15" ht="18" thickTop="1" x14ac:dyDescent="0.3">
      <c r="B2" s="68"/>
      <c r="C2" s="69"/>
      <c r="D2" s="69"/>
      <c r="E2" s="69"/>
      <c r="F2" s="69"/>
      <c r="G2" s="69"/>
      <c r="H2" s="69"/>
      <c r="I2" s="69"/>
      <c r="J2" s="70"/>
    </row>
    <row r="3" spans="2:15" ht="24.6" x14ac:dyDescent="0.4">
      <c r="B3" s="71"/>
      <c r="C3" s="172" t="s">
        <v>145</v>
      </c>
      <c r="D3" s="172"/>
      <c r="E3" s="172"/>
      <c r="F3" s="172"/>
      <c r="G3" s="172"/>
      <c r="H3" s="172"/>
      <c r="I3" s="172"/>
      <c r="J3" s="62"/>
    </row>
    <row r="4" spans="2:15" x14ac:dyDescent="0.3">
      <c r="B4" s="71"/>
      <c r="C4" s="59"/>
      <c r="D4" s="59"/>
      <c r="E4" s="59"/>
      <c r="F4" s="59"/>
      <c r="G4" s="59"/>
      <c r="H4" s="59"/>
      <c r="I4" s="59"/>
      <c r="J4" s="60"/>
    </row>
    <row r="5" spans="2:15" x14ac:dyDescent="0.3">
      <c r="B5" s="71"/>
      <c r="C5" s="59"/>
      <c r="D5" s="59"/>
      <c r="E5" s="59"/>
      <c r="F5" s="59"/>
      <c r="G5" s="59"/>
      <c r="H5" s="59"/>
      <c r="I5" s="59"/>
      <c r="J5" s="60"/>
    </row>
    <row r="6" spans="2:15" ht="18" thickBot="1" x14ac:dyDescent="0.35">
      <c r="B6" s="71"/>
      <c r="C6" s="53"/>
      <c r="D6" s="53"/>
      <c r="E6" s="53"/>
      <c r="F6" s="53"/>
      <c r="G6" s="53"/>
      <c r="H6" s="53"/>
      <c r="I6" s="53"/>
      <c r="J6" s="61"/>
    </row>
    <row r="7" spans="2:15" x14ac:dyDescent="0.3">
      <c r="B7" s="71"/>
      <c r="D7" s="90"/>
      <c r="E7" s="91"/>
      <c r="F7" s="91"/>
      <c r="G7" s="91"/>
      <c r="H7" s="92"/>
      <c r="J7" s="72"/>
      <c r="O7" s="16"/>
    </row>
    <row r="8" spans="2:15" x14ac:dyDescent="0.3">
      <c r="B8" s="71"/>
      <c r="C8" s="16"/>
      <c r="D8" s="93" t="s">
        <v>140</v>
      </c>
      <c r="E8" s="53" t="s">
        <v>129</v>
      </c>
      <c r="F8" s="16"/>
      <c r="G8" s="16" t="s">
        <v>143</v>
      </c>
      <c r="H8" s="94"/>
      <c r="J8" s="73"/>
    </row>
    <row r="9" spans="2:15" x14ac:dyDescent="0.3">
      <c r="B9" s="71"/>
      <c r="D9" s="99" t="s">
        <v>24</v>
      </c>
      <c r="E9" s="88">
        <f>Targets!$I$26</f>
        <v>1.0172413793103448</v>
      </c>
      <c r="G9" s="63" t="str">
        <f>INDEX($D$8:$E$14,MATCH(MAX($E$8:$E$14),$E$8:$E$14,0),MATCH("Stage",$D$8:$E$8,0))</f>
        <v>Strategy</v>
      </c>
      <c r="H9" s="94"/>
      <c r="J9" s="72"/>
      <c r="L9" s="75"/>
    </row>
    <row r="10" spans="2:15" ht="15" customHeight="1" x14ac:dyDescent="0.3">
      <c r="B10" s="71"/>
      <c r="D10" s="99" t="s">
        <v>130</v>
      </c>
      <c r="E10" s="88">
        <f>Strategy!$I$22</f>
        <v>2.25</v>
      </c>
      <c r="G10" s="74"/>
      <c r="H10" s="94"/>
      <c r="J10" s="72"/>
    </row>
    <row r="11" spans="2:15" ht="15" customHeight="1" x14ac:dyDescent="0.3">
      <c r="B11" s="71"/>
      <c r="D11" s="99" t="s">
        <v>76</v>
      </c>
      <c r="E11" s="88">
        <f>'Organizational Structure'!$I$19</f>
        <v>1.8695652173913044</v>
      </c>
      <c r="G11" s="74"/>
      <c r="H11" s="94"/>
      <c r="J11" s="72"/>
    </row>
    <row r="12" spans="2:15" ht="15" customHeight="1" x14ac:dyDescent="0.3">
      <c r="B12" s="71"/>
      <c r="D12" s="99" t="s">
        <v>77</v>
      </c>
      <c r="E12" s="88">
        <f>'Operational Measures'!$I$26</f>
        <v>1.36</v>
      </c>
      <c r="G12" s="16" t="s">
        <v>144</v>
      </c>
      <c r="H12" s="94"/>
      <c r="J12" s="72"/>
    </row>
    <row r="13" spans="2:15" ht="15" customHeight="1" x14ac:dyDescent="0.3">
      <c r="B13" s="71"/>
      <c r="D13" s="100" t="s">
        <v>135</v>
      </c>
      <c r="E13" s="89">
        <f>'Tracking&amp;Reporting'!$I$21</f>
        <v>1.8571428571428572</v>
      </c>
      <c r="G13" s="63" t="str">
        <f>INDEX($D$8:$E$14,MATCH(MIN($E$8:$E$14),$E$8:$E$14,0),MATCH("Stage",$D$8:$E$8,0))</f>
        <v>Targets</v>
      </c>
      <c r="H13" s="94"/>
      <c r="J13" s="72"/>
    </row>
    <row r="14" spans="2:15" x14ac:dyDescent="0.3">
      <c r="B14" s="71"/>
      <c r="C14" s="16"/>
      <c r="D14" s="93" t="s">
        <v>136</v>
      </c>
      <c r="E14" s="76">
        <f>SUM(E9:E13)/5</f>
        <v>1.6707898907689014</v>
      </c>
      <c r="F14" s="16"/>
      <c r="G14" s="76"/>
      <c r="H14" s="94"/>
      <c r="J14" s="72"/>
    </row>
    <row r="15" spans="2:15" ht="18" thickBot="1" x14ac:dyDescent="0.35">
      <c r="B15" s="71"/>
      <c r="D15" s="95"/>
      <c r="E15" s="96"/>
      <c r="F15" s="96"/>
      <c r="G15" s="97"/>
      <c r="H15" s="98"/>
      <c r="J15" s="72"/>
    </row>
    <row r="16" spans="2:15" x14ac:dyDescent="0.3">
      <c r="B16" s="71"/>
      <c r="J16" s="72"/>
    </row>
    <row r="17" spans="1:13" x14ac:dyDescent="0.3">
      <c r="B17" s="71"/>
      <c r="J17" s="72"/>
    </row>
    <row r="18" spans="1:13" x14ac:dyDescent="0.3">
      <c r="B18" s="71"/>
      <c r="J18" s="72"/>
      <c r="M18"/>
    </row>
    <row r="19" spans="1:13" x14ac:dyDescent="0.3">
      <c r="B19" s="71"/>
      <c r="J19" s="72"/>
    </row>
    <row r="20" spans="1:13" x14ac:dyDescent="0.3">
      <c r="B20" s="71"/>
      <c r="J20" s="72"/>
    </row>
    <row r="21" spans="1:13" x14ac:dyDescent="0.3">
      <c r="B21" s="71"/>
      <c r="J21" s="72"/>
    </row>
    <row r="22" spans="1:13" x14ac:dyDescent="0.3">
      <c r="B22" s="71"/>
      <c r="J22" s="72"/>
    </row>
    <row r="23" spans="1:13" x14ac:dyDescent="0.3">
      <c r="B23" s="71"/>
      <c r="J23" s="72"/>
    </row>
    <row r="24" spans="1:13" x14ac:dyDescent="0.3">
      <c r="B24" s="71"/>
      <c r="J24" s="72"/>
    </row>
    <row r="25" spans="1:13" x14ac:dyDescent="0.3">
      <c r="B25" s="71"/>
      <c r="J25" s="72"/>
    </row>
    <row r="26" spans="1:13" x14ac:dyDescent="0.3">
      <c r="B26" s="71"/>
      <c r="J26" s="72"/>
    </row>
    <row r="27" spans="1:13" x14ac:dyDescent="0.3">
      <c r="B27" s="71"/>
      <c r="J27" s="72"/>
    </row>
    <row r="28" spans="1:13" x14ac:dyDescent="0.3">
      <c r="A28" s="71"/>
      <c r="B28" s="71"/>
      <c r="J28" s="72"/>
    </row>
    <row r="29" spans="1:13" x14ac:dyDescent="0.3">
      <c r="B29" s="71"/>
      <c r="J29" s="72"/>
    </row>
    <row r="30" spans="1:13" x14ac:dyDescent="0.3">
      <c r="B30" s="71"/>
      <c r="J30" s="72"/>
    </row>
    <row r="31" spans="1:13" x14ac:dyDescent="0.3">
      <c r="B31" s="71"/>
      <c r="J31" s="72"/>
    </row>
    <row r="32" spans="1:13" x14ac:dyDescent="0.3">
      <c r="B32" s="71"/>
      <c r="J32" s="72"/>
    </row>
    <row r="33" spans="2:10" x14ac:dyDescent="0.3">
      <c r="B33" s="71"/>
      <c r="J33" s="72"/>
    </row>
    <row r="34" spans="2:10" x14ac:dyDescent="0.3">
      <c r="B34" s="71"/>
      <c r="J34" s="72"/>
    </row>
    <row r="35" spans="2:10" x14ac:dyDescent="0.3">
      <c r="B35" s="71"/>
      <c r="J35" s="72"/>
    </row>
    <row r="36" spans="2:10" x14ac:dyDescent="0.3">
      <c r="B36" s="71"/>
      <c r="J36" s="72"/>
    </row>
    <row r="37" spans="2:10" x14ac:dyDescent="0.3">
      <c r="B37" s="71"/>
      <c r="J37" s="72"/>
    </row>
    <row r="38" spans="2:10" x14ac:dyDescent="0.3">
      <c r="B38" s="71"/>
      <c r="J38" s="72"/>
    </row>
    <row r="39" spans="2:10" x14ac:dyDescent="0.3">
      <c r="B39" s="71"/>
      <c r="J39" s="72"/>
    </row>
    <row r="40" spans="2:10" x14ac:dyDescent="0.3">
      <c r="B40" s="71"/>
      <c r="J40" s="72"/>
    </row>
    <row r="41" spans="2:10" x14ac:dyDescent="0.3">
      <c r="B41" s="71"/>
      <c r="J41" s="72"/>
    </row>
    <row r="42" spans="2:10" x14ac:dyDescent="0.3">
      <c r="B42" s="71"/>
      <c r="J42" s="72"/>
    </row>
    <row r="43" spans="2:10" x14ac:dyDescent="0.3">
      <c r="B43" s="71"/>
      <c r="J43" s="72"/>
    </row>
    <row r="44" spans="2:10" x14ac:dyDescent="0.3">
      <c r="B44" s="71"/>
      <c r="J44" s="72"/>
    </row>
    <row r="45" spans="2:10" x14ac:dyDescent="0.3">
      <c r="B45" s="71"/>
      <c r="J45" s="72"/>
    </row>
    <row r="46" spans="2:10" x14ac:dyDescent="0.3">
      <c r="B46" s="71"/>
      <c r="J46" s="72"/>
    </row>
    <row r="47" spans="2:10" x14ac:dyDescent="0.3">
      <c r="B47" s="71"/>
      <c r="J47" s="72"/>
    </row>
    <row r="48" spans="2:10" x14ac:dyDescent="0.3">
      <c r="B48" s="71"/>
      <c r="J48" s="72"/>
    </row>
    <row r="49" spans="2:10" x14ac:dyDescent="0.3">
      <c r="B49" s="71"/>
      <c r="J49" s="72"/>
    </row>
    <row r="50" spans="2:10" x14ac:dyDescent="0.3">
      <c r="B50" s="71"/>
      <c r="J50" s="72"/>
    </row>
    <row r="51" spans="2:10" x14ac:dyDescent="0.3">
      <c r="B51" s="71"/>
      <c r="J51" s="72"/>
    </row>
    <row r="52" spans="2:10" x14ac:dyDescent="0.3">
      <c r="B52" s="71"/>
      <c r="J52" s="72"/>
    </row>
    <row r="53" spans="2:10" x14ac:dyDescent="0.3">
      <c r="B53" s="71"/>
      <c r="J53" s="72"/>
    </row>
    <row r="54" spans="2:10" x14ac:dyDescent="0.3">
      <c r="B54" s="71"/>
      <c r="J54" s="72"/>
    </row>
    <row r="55" spans="2:10" x14ac:dyDescent="0.3">
      <c r="B55" s="71"/>
      <c r="J55" s="72"/>
    </row>
    <row r="56" spans="2:10" x14ac:dyDescent="0.3">
      <c r="B56" s="71"/>
      <c r="J56" s="72"/>
    </row>
    <row r="57" spans="2:10" x14ac:dyDescent="0.3">
      <c r="B57" s="71"/>
      <c r="J57" s="72"/>
    </row>
    <row r="58" spans="2:10" x14ac:dyDescent="0.3">
      <c r="B58" s="71"/>
      <c r="J58" s="72"/>
    </row>
    <row r="59" spans="2:10" ht="18" thickBot="1" x14ac:dyDescent="0.35">
      <c r="B59" s="77"/>
      <c r="C59" s="78"/>
      <c r="D59" s="78"/>
      <c r="E59" s="78"/>
      <c r="F59" s="78"/>
      <c r="G59" s="78"/>
      <c r="H59" s="78"/>
      <c r="I59" s="78"/>
      <c r="J59" s="101">
        <f ca="1">TODAY()</f>
        <v>45407</v>
      </c>
    </row>
    <row r="60" spans="2:10" ht="18" thickTop="1" x14ac:dyDescent="0.3"/>
  </sheetData>
  <sheetProtection algorithmName="SHA-512" hashValue="RQezuZbuAuZq71vdNCC0+W09k2SwIWmuthGnTx1M946+r6yY9fceonLkPzWDQx3OivOiiChAnQ1zK7wKKy+rxA==" saltValue="hv750j+3vuq+mgeBytvc8w==" spinCount="100000" sheet="1" objects="1" scenarios="1"/>
  <mergeCells count="1">
    <mergeCell ref="C3:I3"/>
  </mergeCells>
  <pageMargins left="0.23622047244094491" right="0.23622047244094491" top="0.74803149606299213" bottom="0.74803149606299213" header="0.31496062992125984" footer="0.31496062992125984"/>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Button 1">
              <controlPr defaultSize="0" print="0" autoFill="0" autoPict="0" macro="[0]!CreatePdF">
                <anchor moveWithCells="1" sizeWithCells="1">
                  <from>
                    <xdr:col>4</xdr:col>
                    <xdr:colOff>487680</xdr:colOff>
                    <xdr:row>49</xdr:row>
                    <xdr:rowOff>137160</xdr:rowOff>
                  </from>
                  <to>
                    <xdr:col>6</xdr:col>
                    <xdr:colOff>373380</xdr:colOff>
                    <xdr:row>52</xdr:row>
                    <xdr:rowOff>175260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FD113-6E10-43FB-8F28-7D68AD5F1823}">
  <sheetPr>
    <tabColor theme="5" tint="0.79998168889431442"/>
  </sheetPr>
  <dimension ref="C3:E43"/>
  <sheetViews>
    <sheetView workbookViewId="0">
      <selection sqref="A1:XFD1048576"/>
    </sheetView>
  </sheetViews>
  <sheetFormatPr defaultColWidth="11.44140625" defaultRowHeight="13.8" x14ac:dyDescent="0.25"/>
  <cols>
    <col min="1" max="2" width="11.44140625" style="17"/>
    <col min="3" max="3" width="26.6640625" style="17" bestFit="1" customWidth="1"/>
    <col min="4" max="4" width="11.44140625" style="17"/>
    <col min="5" max="5" width="101" style="17" customWidth="1"/>
    <col min="6" max="16384" width="11.44140625" style="17"/>
  </cols>
  <sheetData>
    <row r="3" spans="3:5" x14ac:dyDescent="0.25">
      <c r="C3" s="44" t="s">
        <v>194</v>
      </c>
      <c r="D3" s="44"/>
      <c r="E3" s="44" t="s">
        <v>195</v>
      </c>
    </row>
    <row r="5" spans="3:5" ht="14.25" customHeight="1" x14ac:dyDescent="0.25">
      <c r="C5" s="17" t="s">
        <v>175</v>
      </c>
      <c r="E5" s="174" t="s">
        <v>186</v>
      </c>
    </row>
    <row r="6" spans="3:5" x14ac:dyDescent="0.25">
      <c r="E6" s="174"/>
    </row>
    <row r="7" spans="3:5" ht="33" customHeight="1" x14ac:dyDescent="0.25">
      <c r="E7" s="174"/>
    </row>
    <row r="9" spans="3:5" x14ac:dyDescent="0.25">
      <c r="C9" s="17" t="s">
        <v>182</v>
      </c>
      <c r="E9" s="174" t="s">
        <v>187</v>
      </c>
    </row>
    <row r="10" spans="3:5" x14ac:dyDescent="0.25">
      <c r="E10" s="174"/>
    </row>
    <row r="11" spans="3:5" ht="24.75" customHeight="1" x14ac:dyDescent="0.25">
      <c r="E11" s="174"/>
    </row>
    <row r="13" spans="3:5" x14ac:dyDescent="0.25">
      <c r="C13" s="17" t="s">
        <v>4</v>
      </c>
      <c r="E13" s="174" t="s">
        <v>188</v>
      </c>
    </row>
    <row r="14" spans="3:5" x14ac:dyDescent="0.25">
      <c r="E14" s="174"/>
    </row>
    <row r="15" spans="3:5" x14ac:dyDescent="0.25">
      <c r="E15" s="174"/>
    </row>
    <row r="17" spans="3:5" ht="14.25" customHeight="1" x14ac:dyDescent="0.25">
      <c r="C17" s="17" t="s">
        <v>183</v>
      </c>
      <c r="E17" s="174" t="s">
        <v>189</v>
      </c>
    </row>
    <row r="18" spans="3:5" x14ac:dyDescent="0.25">
      <c r="E18" s="174"/>
    </row>
    <row r="19" spans="3:5" ht="3" customHeight="1" x14ac:dyDescent="0.25">
      <c r="E19" s="174"/>
    </row>
    <row r="21" spans="3:5" x14ac:dyDescent="0.25">
      <c r="C21" s="17" t="s">
        <v>184</v>
      </c>
      <c r="E21" s="174" t="s">
        <v>190</v>
      </c>
    </row>
    <row r="22" spans="3:5" x14ac:dyDescent="0.25">
      <c r="E22" s="174"/>
    </row>
    <row r="23" spans="3:5" x14ac:dyDescent="0.25">
      <c r="E23" s="174"/>
    </row>
    <row r="24" spans="3:5" x14ac:dyDescent="0.25">
      <c r="E24" s="125"/>
    </row>
    <row r="25" spans="3:5" x14ac:dyDescent="0.25">
      <c r="C25" s="17" t="s">
        <v>185</v>
      </c>
      <c r="E25" s="174" t="s">
        <v>191</v>
      </c>
    </row>
    <row r="26" spans="3:5" x14ac:dyDescent="0.25">
      <c r="E26" s="174"/>
    </row>
    <row r="27" spans="3:5" ht="4.5" customHeight="1" x14ac:dyDescent="0.25">
      <c r="E27" s="174"/>
    </row>
    <row r="28" spans="3:5" x14ac:dyDescent="0.25">
      <c r="E28" s="125"/>
    </row>
    <row r="29" spans="3:5" x14ac:dyDescent="0.25">
      <c r="C29" s="17" t="s">
        <v>91</v>
      </c>
      <c r="E29" s="174" t="s">
        <v>192</v>
      </c>
    </row>
    <row r="30" spans="3:5" x14ac:dyDescent="0.25">
      <c r="E30" s="174"/>
    </row>
    <row r="31" spans="3:5" ht="2.25" customHeight="1" x14ac:dyDescent="0.25">
      <c r="E31" s="174"/>
    </row>
    <row r="33" spans="3:5" x14ac:dyDescent="0.25">
      <c r="C33" s="17" t="s">
        <v>99</v>
      </c>
      <c r="E33" s="174" t="s">
        <v>193</v>
      </c>
    </row>
    <row r="34" spans="3:5" x14ac:dyDescent="0.25">
      <c r="E34" s="174"/>
    </row>
    <row r="35" spans="3:5" x14ac:dyDescent="0.25">
      <c r="E35" s="174"/>
    </row>
    <row r="37" spans="3:5" x14ac:dyDescent="0.25">
      <c r="C37" s="17" t="s">
        <v>209</v>
      </c>
      <c r="E37" s="173" t="s">
        <v>211</v>
      </c>
    </row>
    <row r="38" spans="3:5" x14ac:dyDescent="0.25">
      <c r="E38" s="173"/>
    </row>
    <row r="39" spans="3:5" ht="29.25" customHeight="1" x14ac:dyDescent="0.25">
      <c r="E39" s="173"/>
    </row>
    <row r="41" spans="3:5" ht="14.25" customHeight="1" x14ac:dyDescent="0.25">
      <c r="C41" s="17" t="s">
        <v>210</v>
      </c>
      <c r="E41" s="173" t="s">
        <v>212</v>
      </c>
    </row>
    <row r="42" spans="3:5" x14ac:dyDescent="0.25">
      <c r="E42" s="173"/>
    </row>
    <row r="43" spans="3:5" ht="43.5" customHeight="1" x14ac:dyDescent="0.25">
      <c r="E43" s="173"/>
    </row>
  </sheetData>
  <sheetProtection algorithmName="SHA-512" hashValue="qX5dj5dEjAqTJ9B63HWr/PuZd3nUL487g9j9HJd4gHvjP/nBHbC5nMh4+WZDFTQE42NyAj7L0Du0tva0RgvBCQ==" saltValue="sUnk3PN4FJdY6B25rT3ZJA==" spinCount="100000" sheet="1" objects="1" scenarios="1"/>
  <mergeCells count="10">
    <mergeCell ref="E5:E7"/>
    <mergeCell ref="E9:E11"/>
    <mergeCell ref="E13:E15"/>
    <mergeCell ref="E17:E19"/>
    <mergeCell ref="E37:E39"/>
    <mergeCell ref="E41:E43"/>
    <mergeCell ref="E21:E23"/>
    <mergeCell ref="E25:E27"/>
    <mergeCell ref="E29:E31"/>
    <mergeCell ref="E33:E35"/>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9231E-BFEE-4650-8F12-BEBA4997EF97}">
  <sheetPr codeName="Tabelle8">
    <tabColor theme="0" tint="-0.249977111117893"/>
  </sheetPr>
  <dimension ref="A1:I91"/>
  <sheetViews>
    <sheetView view="pageBreakPreview" topLeftCell="B4" zoomScale="60" zoomScaleNormal="60" zoomScalePageLayoutView="10" workbookViewId="0">
      <selection activeCell="G15" sqref="G15"/>
    </sheetView>
  </sheetViews>
  <sheetFormatPr defaultColWidth="11.44140625" defaultRowHeight="17.399999999999999" x14ac:dyDescent="0.3"/>
  <cols>
    <col min="1" max="1" width="11.44140625" style="63"/>
    <col min="2" max="2" width="34.44140625" style="63" bestFit="1" customWidth="1"/>
    <col min="3" max="8" width="50.6640625" style="67" customWidth="1"/>
    <col min="9" max="16384" width="11.44140625" style="63"/>
  </cols>
  <sheetData>
    <row r="1" spans="1:9" ht="18" thickBot="1" x14ac:dyDescent="0.35"/>
    <row r="2" spans="1:9" ht="18" thickTop="1" x14ac:dyDescent="0.3">
      <c r="A2" s="68"/>
      <c r="B2" s="69"/>
      <c r="C2" s="80"/>
      <c r="D2" s="80"/>
      <c r="E2" s="80"/>
      <c r="F2" s="80"/>
      <c r="G2" s="80"/>
      <c r="H2" s="80"/>
      <c r="I2" s="81"/>
    </row>
    <row r="3" spans="1:9" ht="54.6" customHeight="1" x14ac:dyDescent="0.4">
      <c r="A3" s="71"/>
      <c r="B3" s="175" t="s">
        <v>24</v>
      </c>
      <c r="C3" s="175"/>
      <c r="D3" s="175"/>
      <c r="E3" s="175"/>
      <c r="F3" s="175"/>
      <c r="G3" s="175"/>
      <c r="H3" s="175"/>
      <c r="I3" s="82"/>
    </row>
    <row r="4" spans="1:9" ht="54.9" customHeight="1" thickBot="1" x14ac:dyDescent="0.35">
      <c r="A4" s="71"/>
      <c r="B4" s="53"/>
      <c r="C4" s="64" t="s">
        <v>26</v>
      </c>
      <c r="D4" s="64" t="s">
        <v>28</v>
      </c>
      <c r="E4" s="64" t="s">
        <v>27</v>
      </c>
      <c r="F4" s="64" t="s">
        <v>29</v>
      </c>
      <c r="G4" s="64" t="s">
        <v>30</v>
      </c>
      <c r="H4" s="64" t="s">
        <v>35</v>
      </c>
      <c r="I4" s="82"/>
    </row>
    <row r="5" spans="1:9" ht="54.9" customHeight="1" x14ac:dyDescent="0.3">
      <c r="A5" s="71"/>
      <c r="B5" s="55" t="s">
        <v>0</v>
      </c>
      <c r="C5" s="65" t="str">
        <f>INDEX(Targets!$I$6:$U$19,MATCH($B5,Targets!$I$6:$I$19,0),MATCH(C$4,Targets!$I$6:$U$6,0))</f>
        <v>Current Standard</v>
      </c>
      <c r="D5" s="66" t="str">
        <f>IF(INDEX(Targets!$I$6:$U$19,MATCH($B5,Targets!$I$6:$I$19,0),MATCH(D$4,Targets!$I$6:$U$6,0))=0,"",INDEX(Targets!$I$6:$U$19,MATCH($B5,Targets!$I$6:$I$19,0),MATCH(D$4,Targets!$I$6:$U$6,0)))</f>
        <v>Medium</v>
      </c>
      <c r="E5" s="66" t="str">
        <f>IF(INDEX(Targets!$I$6:$U$19,MATCH($B5,Targets!$I$6:$I$19,0),MATCH(E$4,Targets!$I$6:$U$6,0))=0,"",INDEX(Targets!$I$6:$U$19,MATCH($B5,Targets!$I$6:$I$19,0),MATCH(E$4,Targets!$I$6:$U$6,0)))</f>
        <v>Head of ESG</v>
      </c>
      <c r="F5" s="66" t="str">
        <f>IF(INDEX(Targets!$I$6:$U$19,MATCH($B5,Targets!$I$6:$I$19,0),MATCH(F$4,Targets!$I$6:$U$6,0))=0,"",INDEX(Targets!$I$6:$U$19,MATCH($B5,Targets!$I$6:$I$19,0),MATCH(F$4,Targets!$I$6:$U$6,0)))</f>
        <v>Increase ambition and test feasability</v>
      </c>
      <c r="G5" s="126">
        <f>IF(INDEX(Targets!$I$6:$U$19,MATCH($B5,Targets!$I$6:$I$19,0),MATCH(G$4,Targets!$I$6:$U$6,0))=0,"",INDEX(Targets!$I$6:$U$19,MATCH($B5,Targets!$I$6:$I$19,0),MATCH(G$4,Targets!$I$6:$U$6,0)))</f>
        <v>45292</v>
      </c>
      <c r="H5" s="66" t="str">
        <f>IF(INDEX(Targets!$I$6:$U$19,MATCH($B5,Targets!$I$6:$I$19,0),MATCH(H$4,Targets!$I$6:$U$6,0))=0,"",INDEX(Targets!$I$6:$U$19,MATCH($B5,Targets!$I$6:$I$19,0),MATCH(H$4,Targets!$I$6:$U$6,0)))</f>
        <v>Keep cost in mind</v>
      </c>
      <c r="I5" s="82"/>
    </row>
    <row r="6" spans="1:9" ht="54.9" customHeight="1" x14ac:dyDescent="0.3">
      <c r="A6" s="71"/>
      <c r="B6" s="56" t="s">
        <v>258</v>
      </c>
      <c r="C6" s="65" t="str">
        <f>INDEX(Targets!$I$6:$U$19,MATCH($B6,Targets!$I$6:$I$19,0),MATCH(C$4,Targets!$I$6:$U$6,0))</f>
        <v>Current Standard</v>
      </c>
      <c r="D6" s="66" t="str">
        <f>IF(INDEX(Targets!$I$6:$U$19,MATCH($B6,Targets!$I$6:$I$19,0),MATCH(D$4,Targets!$I$6:$U$6,0))=0,"",INDEX(Targets!$I$6:$U$19,MATCH($B6,Targets!$I$6:$I$19,0),MATCH(D$4,Targets!$I$6:$U$6,0)))</f>
        <v/>
      </c>
      <c r="E6" s="66" t="str">
        <f>IF(INDEX(Targets!$I$6:$U$19,MATCH($B6,Targets!$I$6:$I$19,0),MATCH(E$4,Targets!$I$6:$U$6,0))=0,"",INDEX(Targets!$I$6:$U$19,MATCH($B6,Targets!$I$6:$I$19,0),MATCH(E$4,Targets!$I$6:$U$6,0)))</f>
        <v/>
      </c>
      <c r="F6" s="66" t="str">
        <f>IF(INDEX(Targets!$I$6:$U$19,MATCH($B6,Targets!$I$6:$I$19,0),MATCH(F$4,Targets!$I$6:$U$6,0))=0,"",INDEX(Targets!$I$6:$U$19,MATCH($B6,Targets!$I$6:$I$19,0),MATCH(F$4,Targets!$I$6:$U$6,0)))</f>
        <v/>
      </c>
      <c r="G6" s="126" t="str">
        <f>IF(INDEX(Targets!$I$6:$U$19,MATCH($B6,Targets!$I$6:$I$19,0),MATCH(G$4,Targets!$I$6:$U$6,0))=0,"",INDEX(Targets!$I$6:$U$19,MATCH($B6,Targets!$I$6:$I$19,0),MATCH(G$4,Targets!$I$6:$U$6,0)))</f>
        <v/>
      </c>
      <c r="H6" s="66" t="str">
        <f>IF(INDEX(Targets!$I$6:$U$19,MATCH($B6,Targets!$I$6:$I$19,0),MATCH(H$4,Targets!$I$6:$U$6,0))=0,"",INDEX(Targets!$I$6:$U$19,MATCH($B6,Targets!$I$6:$I$19,0),MATCH(H$4,Targets!$I$6:$U$6,0)))</f>
        <v/>
      </c>
      <c r="I6" s="82"/>
    </row>
    <row r="7" spans="1:9" ht="54.9" customHeight="1" x14ac:dyDescent="0.3">
      <c r="A7" s="71"/>
      <c r="B7" s="56" t="s">
        <v>221</v>
      </c>
      <c r="C7" s="65" t="str">
        <f>INDEX(Targets!$I$6:$U$19,MATCH($B7,Targets!$I$6:$I$19,0),MATCH(C$4,Targets!$I$6:$U$6,0))</f>
        <v>Current Standard</v>
      </c>
      <c r="D7" s="66" t="str">
        <f>IF(INDEX(Targets!$I$6:$U$19,MATCH($B7,Targets!$I$6:$I$19,0),MATCH(D$4,Targets!$I$6:$U$6,0))=0,"",INDEX(Targets!$I$6:$U$19,MATCH($B7,Targets!$I$6:$I$19,0),MATCH(D$4,Targets!$I$6:$U$6,0)))</f>
        <v>Medium</v>
      </c>
      <c r="E7" s="66" t="str">
        <f>IF(INDEX(Targets!$I$6:$U$19,MATCH($B7,Targets!$I$6:$I$19,0),MATCH(E$4,Targets!$I$6:$U$6,0))=0,"",INDEX(Targets!$I$6:$U$19,MATCH($B7,Targets!$I$6:$I$19,0),MATCH(E$4,Targets!$I$6:$U$6,0)))</f>
        <v/>
      </c>
      <c r="F7" s="66" t="str">
        <f>IF(INDEX(Targets!$I$6:$U$19,MATCH($B7,Targets!$I$6:$I$19,0),MATCH(F$4,Targets!$I$6:$U$6,0))=0,"",INDEX(Targets!$I$6:$U$19,MATCH($B7,Targets!$I$6:$I$19,0),MATCH(F$4,Targets!$I$6:$U$6,0)))</f>
        <v/>
      </c>
      <c r="G7" s="126" t="str">
        <f>IF(INDEX(Targets!$I$6:$U$19,MATCH($B7,Targets!$I$6:$I$19,0),MATCH(G$4,Targets!$I$6:$U$6,0))=0,"",INDEX(Targets!$I$6:$U$19,MATCH($B7,Targets!$I$6:$I$19,0),MATCH(G$4,Targets!$I$6:$U$6,0)))</f>
        <v/>
      </c>
      <c r="H7" s="66" t="str">
        <f>IF(INDEX(Targets!$I$6:$U$19,MATCH($B7,Targets!$I$6:$I$19,0),MATCH(H$4,Targets!$I$6:$U$6,0))=0,"",INDEX(Targets!$I$6:$U$19,MATCH($B7,Targets!$I$6:$I$19,0),MATCH(H$4,Targets!$I$6:$U$6,0)))</f>
        <v/>
      </c>
      <c r="I7" s="82"/>
    </row>
    <row r="8" spans="1:9" ht="54.9" customHeight="1" x14ac:dyDescent="0.3">
      <c r="A8" s="71"/>
      <c r="B8" s="56" t="s">
        <v>225</v>
      </c>
      <c r="C8" s="65" t="str">
        <f>INDEX(Targets!$I$6:$U$19,MATCH($B8,Targets!$I$6:$I$19,0),MATCH(C$4,Targets!$I$6:$U$6,0))</f>
        <v>Current Standard</v>
      </c>
      <c r="D8" s="66" t="str">
        <f>IF(INDEX(Targets!$I$6:$U$19,MATCH($B8,Targets!$I$6:$I$19,0),MATCH(D$4,Targets!$I$6:$U$6,0))=0,"",INDEX(Targets!$I$6:$U$19,MATCH($B8,Targets!$I$6:$I$19,0),MATCH(D$4,Targets!$I$6:$U$6,0)))</f>
        <v>Medium</v>
      </c>
      <c r="E8" s="66" t="str">
        <f>IF(INDEX(Targets!$I$6:$U$19,MATCH($B8,Targets!$I$6:$I$19,0),MATCH(E$4,Targets!$I$6:$U$6,0))=0,"",INDEX(Targets!$I$6:$U$19,MATCH($B8,Targets!$I$6:$I$19,0),MATCH(E$4,Targets!$I$6:$U$6,0)))</f>
        <v/>
      </c>
      <c r="F8" s="66" t="str">
        <f>IF(INDEX(Targets!$I$6:$U$19,MATCH($B8,Targets!$I$6:$I$19,0),MATCH(F$4,Targets!$I$6:$U$6,0))=0,"",INDEX(Targets!$I$6:$U$19,MATCH($B8,Targets!$I$6:$I$19,0),MATCH(F$4,Targets!$I$6:$U$6,0)))</f>
        <v/>
      </c>
      <c r="G8" s="126" t="str">
        <f>IF(INDEX(Targets!$I$6:$U$19,MATCH($B8,Targets!$I$6:$I$19,0),MATCH(G$4,Targets!$I$6:$U$6,0))=0,"",INDEX(Targets!$I$6:$U$19,MATCH($B8,Targets!$I$6:$I$19,0),MATCH(G$4,Targets!$I$6:$U$6,0)))</f>
        <v/>
      </c>
      <c r="H8" s="66" t="str">
        <f>IF(INDEX(Targets!$I$6:$U$19,MATCH($B8,Targets!$I$6:$I$19,0),MATCH(H$4,Targets!$I$6:$U$6,0))=0,"",INDEX(Targets!$I$6:$U$19,MATCH($B8,Targets!$I$6:$I$19,0),MATCH(H$4,Targets!$I$6:$U$6,0)))</f>
        <v/>
      </c>
      <c r="I8" s="82"/>
    </row>
    <row r="9" spans="1:9" ht="54.9" customHeight="1" x14ac:dyDescent="0.3">
      <c r="A9" s="71"/>
      <c r="B9" s="56" t="s">
        <v>230</v>
      </c>
      <c r="C9" s="65" t="str">
        <f>INDEX(Targets!$I$6:$U$19,MATCH($B9,Targets!$I$6:$I$19,0),MATCH(C$4,Targets!$I$6:$U$6,0))</f>
        <v>Current Standard</v>
      </c>
      <c r="D9" s="66" t="str">
        <f>IF(INDEX(Targets!$I$6:$U$19,MATCH($B9,Targets!$I$6:$I$19,0),MATCH(D$4,Targets!$I$6:$U$6,0))=0,"",INDEX(Targets!$I$6:$U$19,MATCH($B9,Targets!$I$6:$I$19,0),MATCH(D$4,Targets!$I$6:$U$6,0)))</f>
        <v>Medium</v>
      </c>
      <c r="E9" s="66" t="str">
        <f>IF(INDEX(Targets!$I$6:$U$19,MATCH($B9,Targets!$I$6:$I$19,0),MATCH(E$4,Targets!$I$6:$U$6,0))=0,"",INDEX(Targets!$I$6:$U$19,MATCH($B9,Targets!$I$6:$I$19,0),MATCH(E$4,Targets!$I$6:$U$6,0)))</f>
        <v/>
      </c>
      <c r="F9" s="66" t="str">
        <f>IF(INDEX(Targets!$I$6:$U$19,MATCH($B9,Targets!$I$6:$I$19,0),MATCH(F$4,Targets!$I$6:$U$6,0))=0,"",INDEX(Targets!$I$6:$U$19,MATCH($B9,Targets!$I$6:$I$19,0),MATCH(F$4,Targets!$I$6:$U$6,0)))</f>
        <v/>
      </c>
      <c r="G9" s="126" t="str">
        <f>IF(INDEX(Targets!$I$6:$U$19,MATCH($B9,Targets!$I$6:$I$19,0),MATCH(G$4,Targets!$I$6:$U$6,0))=0,"",INDEX(Targets!$I$6:$U$19,MATCH($B9,Targets!$I$6:$I$19,0),MATCH(G$4,Targets!$I$6:$U$6,0)))</f>
        <v/>
      </c>
      <c r="H9" s="66" t="str">
        <f>IF(INDEX(Targets!$I$6:$U$19,MATCH($B9,Targets!$I$6:$I$19,0),MATCH(H$4,Targets!$I$6:$U$6,0))=0,"",INDEX(Targets!$I$6:$U$19,MATCH($B9,Targets!$I$6:$I$19,0),MATCH(H$4,Targets!$I$6:$U$6,0)))</f>
        <v/>
      </c>
      <c r="I9" s="82"/>
    </row>
    <row r="10" spans="1:9" ht="54.9" customHeight="1" x14ac:dyDescent="0.3">
      <c r="A10" s="71"/>
      <c r="B10" s="56" t="s">
        <v>175</v>
      </c>
      <c r="C10" s="65" t="str">
        <f>INDEX(Targets!$I$6:$U$19,MATCH($B10,Targets!$I$6:$I$19,0),MATCH(C$4,Targets!$I$6:$U$6,0))</f>
        <v>Current Standard</v>
      </c>
      <c r="D10" s="66" t="str">
        <f>IF(INDEX(Targets!$I$6:$U$19,MATCH($B10,Targets!$I$6:$I$19,0),MATCH(D$4,Targets!$I$6:$U$6,0))=0,"",INDEX(Targets!$I$6:$U$19,MATCH($B10,Targets!$I$6:$I$19,0),MATCH(D$4,Targets!$I$6:$U$6,0)))</f>
        <v>Medium</v>
      </c>
      <c r="E10" s="66" t="str">
        <f>IF(INDEX(Targets!$I$6:$U$19,MATCH($B10,Targets!$I$6:$I$19,0),MATCH(E$4,Targets!$I$6:$U$6,0))=0,"",INDEX(Targets!$I$6:$U$19,MATCH($B10,Targets!$I$6:$I$19,0),MATCH(E$4,Targets!$I$6:$U$6,0)))</f>
        <v/>
      </c>
      <c r="F10" s="66" t="str">
        <f>IF(INDEX(Targets!$I$6:$U$19,MATCH($B10,Targets!$I$6:$I$19,0),MATCH(F$4,Targets!$I$6:$U$6,0))=0,"",INDEX(Targets!$I$6:$U$19,MATCH($B10,Targets!$I$6:$I$19,0),MATCH(F$4,Targets!$I$6:$U$6,0)))</f>
        <v/>
      </c>
      <c r="G10" s="126" t="str">
        <f>IF(INDEX(Targets!$I$6:$U$19,MATCH($B10,Targets!$I$6:$I$19,0),MATCH(G$4,Targets!$I$6:$U$6,0))=0,"",INDEX(Targets!$I$6:$U$19,MATCH($B10,Targets!$I$6:$I$19,0),MATCH(G$4,Targets!$I$6:$U$6,0)))</f>
        <v/>
      </c>
      <c r="H10" s="66" t="str">
        <f>IF(INDEX(Targets!$I$6:$U$19,MATCH($B10,Targets!$I$6:$I$19,0),MATCH(H$4,Targets!$I$6:$U$6,0))=0,"",INDEX(Targets!$I$6:$U$19,MATCH($B10,Targets!$I$6:$I$19,0),MATCH(H$4,Targets!$I$6:$U$6,0)))</f>
        <v/>
      </c>
      <c r="I10" s="82"/>
    </row>
    <row r="11" spans="1:9" ht="54.9" customHeight="1" x14ac:dyDescent="0.3">
      <c r="A11" s="71"/>
      <c r="B11" s="56" t="s">
        <v>236</v>
      </c>
      <c r="C11" s="65" t="str">
        <f>INDEX(Targets!$I$6:$U$19,MATCH($B11,Targets!$I$6:$I$19,0),MATCH(C$4,Targets!$I$6:$U$6,0))</f>
        <v>Current Standard</v>
      </c>
      <c r="D11" s="66" t="str">
        <f>IF(INDEX(Targets!$I$6:$U$19,MATCH($B11,Targets!$I$6:$I$19,0),MATCH(D$4,Targets!$I$6:$U$6,0))=0,"",INDEX(Targets!$I$6:$U$19,MATCH($B11,Targets!$I$6:$I$19,0),MATCH(D$4,Targets!$I$6:$U$6,0)))</f>
        <v>Medium</v>
      </c>
      <c r="E11" s="66" t="str">
        <f>IF(INDEX(Targets!$I$6:$U$19,MATCH($B11,Targets!$I$6:$I$19,0),MATCH(E$4,Targets!$I$6:$U$6,0))=0,"",INDEX(Targets!$I$6:$U$19,MATCH($B11,Targets!$I$6:$I$19,0),MATCH(E$4,Targets!$I$6:$U$6,0)))</f>
        <v/>
      </c>
      <c r="F11" s="66" t="str">
        <f>IF(INDEX(Targets!$I$6:$U$19,MATCH($B11,Targets!$I$6:$I$19,0),MATCH(F$4,Targets!$I$6:$U$6,0))=0,"",INDEX(Targets!$I$6:$U$19,MATCH($B11,Targets!$I$6:$I$19,0),MATCH(F$4,Targets!$I$6:$U$6,0)))</f>
        <v/>
      </c>
      <c r="G11" s="126" t="str">
        <f>IF(INDEX(Targets!$I$6:$U$19,MATCH($B11,Targets!$I$6:$I$19,0),MATCH(G$4,Targets!$I$6:$U$6,0))=0,"",INDEX(Targets!$I$6:$U$19,MATCH($B11,Targets!$I$6:$I$19,0),MATCH(G$4,Targets!$I$6:$U$6,0)))</f>
        <v/>
      </c>
      <c r="H11" s="66" t="str">
        <f>IF(INDEX(Targets!$I$6:$U$19,MATCH($B11,Targets!$I$6:$I$19,0),MATCH(H$4,Targets!$I$6:$U$6,0))=0,"",INDEX(Targets!$I$6:$U$19,MATCH($B11,Targets!$I$6:$I$19,0),MATCH(H$4,Targets!$I$6:$U$6,0)))</f>
        <v/>
      </c>
      <c r="I11" s="82"/>
    </row>
    <row r="12" spans="1:9" ht="54.9" customHeight="1" x14ac:dyDescent="0.3">
      <c r="A12" s="71"/>
      <c r="B12" s="56" t="s">
        <v>220</v>
      </c>
      <c r="C12" s="65" t="str">
        <f>INDEX(Targets!$I$6:$U$19,MATCH($B12,Targets!$I$6:$I$19,0),MATCH(C$4,Targets!$I$6:$U$6,0))</f>
        <v>Pioneer</v>
      </c>
      <c r="D12" s="66" t="str">
        <f>IF(INDEX(Targets!$I$6:$U$19,MATCH($B12,Targets!$I$6:$I$19,0),MATCH(D$4,Targets!$I$6:$U$6,0))=0,"",INDEX(Targets!$I$6:$U$19,MATCH($B12,Targets!$I$6:$I$19,0),MATCH(D$4,Targets!$I$6:$U$6,0)))</f>
        <v>Medium</v>
      </c>
      <c r="E12" s="66" t="str">
        <f>IF(INDEX(Targets!$I$6:$U$19,MATCH($B12,Targets!$I$6:$I$19,0),MATCH(E$4,Targets!$I$6:$U$6,0))=0,"",INDEX(Targets!$I$6:$U$19,MATCH($B12,Targets!$I$6:$I$19,0),MATCH(E$4,Targets!$I$6:$U$6,0)))</f>
        <v/>
      </c>
      <c r="F12" s="66" t="str">
        <f>IF(INDEX(Targets!$I$6:$U$19,MATCH($B12,Targets!$I$6:$I$19,0),MATCH(F$4,Targets!$I$6:$U$6,0))=0,"",INDEX(Targets!$I$6:$U$19,MATCH($B12,Targets!$I$6:$I$19,0),MATCH(F$4,Targets!$I$6:$U$6,0)))</f>
        <v/>
      </c>
      <c r="G12" s="126" t="str">
        <f>IF(INDEX(Targets!$I$6:$U$19,MATCH($B12,Targets!$I$6:$I$19,0),MATCH(G$4,Targets!$I$6:$U$6,0))=0,"",INDEX(Targets!$I$6:$U$19,MATCH($B12,Targets!$I$6:$I$19,0),MATCH(G$4,Targets!$I$6:$U$6,0)))</f>
        <v/>
      </c>
      <c r="H12" s="66" t="str">
        <f>IF(INDEX(Targets!$I$6:$U$19,MATCH($B12,Targets!$I$6:$I$19,0),MATCH(H$4,Targets!$I$6:$U$6,0))=0,"",INDEX(Targets!$I$6:$U$19,MATCH($B12,Targets!$I$6:$I$19,0),MATCH(H$4,Targets!$I$6:$U$6,0)))</f>
        <v/>
      </c>
      <c r="I12" s="82"/>
    </row>
    <row r="13" spans="1:9" ht="54.9" customHeight="1" x14ac:dyDescent="0.3">
      <c r="A13" s="71"/>
      <c r="B13" s="56" t="s">
        <v>4</v>
      </c>
      <c r="C13" s="65" t="str">
        <f>INDEX(Targets!$I$6:$U$19,MATCH($B13,Targets!$I$6:$I$19,0),MATCH(C$4,Targets!$I$6:$U$6,0))</f>
        <v>Laggard</v>
      </c>
      <c r="D13" s="66" t="str">
        <f>IF(INDEX(Targets!$I$6:$U$19,MATCH($B13,Targets!$I$6:$I$19,0),MATCH(D$4,Targets!$I$6:$U$6,0))=0,"",INDEX(Targets!$I$6:$U$19,MATCH($B13,Targets!$I$6:$I$19,0),MATCH(D$4,Targets!$I$6:$U$6,0)))</f>
        <v>Low</v>
      </c>
      <c r="E13" s="66" t="str">
        <f>IF(INDEX(Targets!$I$6:$U$19,MATCH($B13,Targets!$I$6:$I$19,0),MATCH(E$4,Targets!$I$6:$U$6,0))=0,"",INDEX(Targets!$I$6:$U$19,MATCH($B13,Targets!$I$6:$I$19,0),MATCH(E$4,Targets!$I$6:$U$6,0)))</f>
        <v/>
      </c>
      <c r="F13" s="66" t="str">
        <f>IF(INDEX(Targets!$I$6:$U$19,MATCH($B13,Targets!$I$6:$I$19,0),MATCH(F$4,Targets!$I$6:$U$6,0))=0,"",INDEX(Targets!$I$6:$U$19,MATCH($B13,Targets!$I$6:$I$19,0),MATCH(F$4,Targets!$I$6:$U$6,0)))</f>
        <v/>
      </c>
      <c r="G13" s="126" t="str">
        <f>IF(INDEX(Targets!$I$6:$U$19,MATCH($B13,Targets!$I$6:$I$19,0),MATCH(G$4,Targets!$I$6:$U$6,0))=0,"",INDEX(Targets!$I$6:$U$19,MATCH($B13,Targets!$I$6:$I$19,0),MATCH(G$4,Targets!$I$6:$U$6,0)))</f>
        <v/>
      </c>
      <c r="H13" s="66" t="str">
        <f>IF(INDEX(Targets!$I$6:$U$19,MATCH($B13,Targets!$I$6:$I$19,0),MATCH(H$4,Targets!$I$6:$U$6,0))=0,"",INDEX(Targets!$I$6:$U$19,MATCH($B13,Targets!$I$6:$I$19,0),MATCH(H$4,Targets!$I$6:$U$6,0)))</f>
        <v/>
      </c>
      <c r="I13" s="82"/>
    </row>
    <row r="14" spans="1:9" ht="54.9" customHeight="1" x14ac:dyDescent="0.3">
      <c r="A14" s="71"/>
      <c r="B14" s="56" t="s">
        <v>218</v>
      </c>
      <c r="C14" s="65" t="str">
        <f>INDEX(Targets!$I$6:$U$19,MATCH($B14,Targets!$I$6:$I$19,0),MATCH(C$4,Targets!$I$6:$U$6,0))</f>
        <v>Pioneer</v>
      </c>
      <c r="D14" s="66" t="str">
        <f>IF(INDEX(Targets!$I$6:$U$19,MATCH($B14,Targets!$I$6:$I$19,0),MATCH(D$4,Targets!$I$6:$U$6,0))=0,"",INDEX(Targets!$I$6:$U$19,MATCH($B14,Targets!$I$6:$I$19,0),MATCH(D$4,Targets!$I$6:$U$6,0)))</f>
        <v/>
      </c>
      <c r="E14" s="66" t="str">
        <f>IF(INDEX(Targets!$I$6:$U$19,MATCH($B14,Targets!$I$6:$I$19,0),MATCH(E$4,Targets!$I$6:$U$6,0))=0,"",INDEX(Targets!$I$6:$U$19,MATCH($B14,Targets!$I$6:$I$19,0),MATCH(E$4,Targets!$I$6:$U$6,0)))</f>
        <v/>
      </c>
      <c r="F14" s="66" t="str">
        <f>IF(INDEX(Targets!$I$6:$U$19,MATCH($B14,Targets!$I$6:$I$19,0),MATCH(F$4,Targets!$I$6:$U$6,0))=0,"",INDEX(Targets!$I$6:$U$19,MATCH($B14,Targets!$I$6:$I$19,0),MATCH(F$4,Targets!$I$6:$U$6,0)))</f>
        <v/>
      </c>
      <c r="G14" s="126" t="str">
        <f>IF(INDEX(Targets!$I$6:$U$19,MATCH($B14,Targets!$I$6:$I$19,0),MATCH(G$4,Targets!$I$6:$U$6,0))=0,"",INDEX(Targets!$I$6:$U$19,MATCH($B14,Targets!$I$6:$I$19,0),MATCH(G$4,Targets!$I$6:$U$6,0)))</f>
        <v/>
      </c>
      <c r="H14" s="66" t="str">
        <f>IF(INDEX(Targets!$I$6:$U$19,MATCH($B14,Targets!$I$6:$I$19,0),MATCH(H$4,Targets!$I$6:$U$6,0))=0,"",INDEX(Targets!$I$6:$U$19,MATCH($B14,Targets!$I$6:$I$19,0),MATCH(H$4,Targets!$I$6:$U$6,0)))</f>
        <v/>
      </c>
      <c r="I14" s="82"/>
    </row>
    <row r="15" spans="1:9" ht="54.9" customHeight="1" x14ac:dyDescent="0.3">
      <c r="A15" s="71"/>
      <c r="B15" s="56" t="s">
        <v>9</v>
      </c>
      <c r="C15" s="65" t="str">
        <f>INDEX(Targets!$I$6:$U$19,MATCH($B15,Targets!$I$6:$I$19,0),MATCH(C$4,Targets!$I$6:$U$6,0))</f>
        <v>Pioneer</v>
      </c>
      <c r="D15" s="66" t="str">
        <f>IF(INDEX(Targets!$I$6:$U$19,MATCH($B15,Targets!$I$6:$I$19,0),MATCH(D$4,Targets!$I$6:$U$6,0))=0,"",INDEX(Targets!$I$6:$U$19,MATCH($B15,Targets!$I$6:$I$19,0),MATCH(D$4,Targets!$I$6:$U$6,0)))</f>
        <v/>
      </c>
      <c r="E15" s="66" t="str">
        <f>IF(INDEX(Targets!$I$6:$U$19,MATCH($B15,Targets!$I$6:$I$19,0),MATCH(E$4,Targets!$I$6:$U$6,0))=0,"",INDEX(Targets!$I$6:$U$19,MATCH($B15,Targets!$I$6:$I$19,0),MATCH(E$4,Targets!$I$6:$U$6,0)))</f>
        <v/>
      </c>
      <c r="F15" s="66" t="str">
        <f>IF(INDEX(Targets!$I$6:$U$19,MATCH($B15,Targets!$I$6:$I$19,0),MATCH(F$4,Targets!$I$6:$U$6,0))=0,"",INDEX(Targets!$I$6:$U$19,MATCH($B15,Targets!$I$6:$I$19,0),MATCH(F$4,Targets!$I$6:$U$6,0)))</f>
        <v/>
      </c>
      <c r="G15" s="126" t="str">
        <f>IF(INDEX(Targets!$I$6:$U$19,MATCH($B15,Targets!$I$6:$I$19,0),MATCH(G$4,Targets!$I$6:$U$6,0))=0,"",INDEX(Targets!$I$6:$U$19,MATCH($B15,Targets!$I$6:$I$19,0),MATCH(G$4,Targets!$I$6:$U$6,0)))</f>
        <v/>
      </c>
      <c r="H15" s="66" t="str">
        <f>IF(INDEX(Targets!$I$6:$U$19,MATCH($B15,Targets!$I$6:$I$19,0),MATCH(H$4,Targets!$I$6:$U$6,0))=0,"",INDEX(Targets!$I$6:$U$19,MATCH($B15,Targets!$I$6:$I$19,0),MATCH(H$4,Targets!$I$6:$U$6,0)))</f>
        <v/>
      </c>
      <c r="I15" s="82"/>
    </row>
    <row r="16" spans="1:9" ht="54.9" customHeight="1" thickBot="1" x14ac:dyDescent="0.35">
      <c r="A16" s="71"/>
      <c r="B16" s="57" t="s">
        <v>13</v>
      </c>
      <c r="C16" s="65" t="str">
        <f>INDEX(Targets!$I$6:$U$19,MATCH($B16,Targets!$I$6:$I$19,0),MATCH(C$4,Targets!$I$6:$U$6,0))</f>
        <v>Current Standard</v>
      </c>
      <c r="D16" s="66" t="str">
        <f>IF(INDEX(Targets!$I$6:$U$19,MATCH($B16,Targets!$I$6:$I$19,0),MATCH(D$4,Targets!$I$6:$U$6,0))=0,"",INDEX(Targets!$I$6:$U$19,MATCH($B16,Targets!$I$6:$I$19,0),MATCH(D$4,Targets!$I$6:$U$6,0)))</f>
        <v/>
      </c>
      <c r="E16" s="66" t="str">
        <f>IF(INDEX(Targets!$I$6:$U$19,MATCH($B16,Targets!$I$6:$I$19,0),MATCH(E$4,Targets!$I$6:$U$6,0))=0,"",INDEX(Targets!$I$6:$U$19,MATCH($B16,Targets!$I$6:$I$19,0),MATCH(E$4,Targets!$I$6:$U$6,0)))</f>
        <v/>
      </c>
      <c r="F16" s="66" t="str">
        <f>IF(INDEX(Targets!$I$6:$U$19,MATCH($B16,Targets!$I$6:$I$19,0),MATCH(F$4,Targets!$I$6:$U$6,0))=0,"",INDEX(Targets!$I$6:$U$19,MATCH($B16,Targets!$I$6:$I$19,0),MATCH(F$4,Targets!$I$6:$U$6,0)))</f>
        <v/>
      </c>
      <c r="G16" s="126" t="str">
        <f>IF(INDEX(Targets!$I$6:$U$19,MATCH($B16,Targets!$I$6:$I$19,0),MATCH(G$4,Targets!$I$6:$U$6,0))=0,"",INDEX(Targets!$I$6:$U$19,MATCH($B16,Targets!$I$6:$I$19,0),MATCH(G$4,Targets!$I$6:$U$6,0)))</f>
        <v/>
      </c>
      <c r="H16" s="66" t="str">
        <f>IF(INDEX(Targets!$I$6:$U$19,MATCH($B16,Targets!$I$6:$I$19,0),MATCH(H$4,Targets!$I$6:$U$6,0))=0,"",INDEX(Targets!$I$6:$U$19,MATCH($B16,Targets!$I$6:$I$19,0),MATCH(H$4,Targets!$I$6:$U$6,0)))</f>
        <v/>
      </c>
      <c r="I16" s="82"/>
    </row>
    <row r="17" spans="1:9" ht="54.9" customHeight="1" x14ac:dyDescent="0.4">
      <c r="A17" s="71"/>
      <c r="B17" s="175" t="s">
        <v>130</v>
      </c>
      <c r="C17" s="175"/>
      <c r="D17" s="175"/>
      <c r="E17" s="175"/>
      <c r="F17" s="175"/>
      <c r="G17" s="175"/>
      <c r="H17" s="175"/>
      <c r="I17" s="82"/>
    </row>
    <row r="18" spans="1:9" ht="54.9" customHeight="1" thickBot="1" x14ac:dyDescent="0.35">
      <c r="A18" s="71"/>
      <c r="B18" s="53"/>
      <c r="C18" s="64" t="s">
        <v>26</v>
      </c>
      <c r="D18" s="64" t="s">
        <v>28</v>
      </c>
      <c r="E18" s="64" t="s">
        <v>27</v>
      </c>
      <c r="F18" s="64" t="s">
        <v>29</v>
      </c>
      <c r="G18" s="64" t="s">
        <v>30</v>
      </c>
      <c r="H18" s="64" t="s">
        <v>35</v>
      </c>
      <c r="I18" s="82"/>
    </row>
    <row r="19" spans="1:9" ht="54.9" customHeight="1" x14ac:dyDescent="0.3">
      <c r="A19" s="71"/>
      <c r="B19" s="55" t="s">
        <v>39</v>
      </c>
      <c r="C19" s="65" t="str">
        <f>INDEX(Strategy!$I$6:$U$15,MATCH($B19,Strategy!$I$6:$I$15,0),MATCH(C$4,Strategy!$I$6:$U$6,0))</f>
        <v>Current Standard</v>
      </c>
      <c r="D19" s="66" t="str">
        <f>IF(INDEX(Strategy!$I$6:$U$15,MATCH($B19,Strategy!$I$6:$I$15,0),MATCH(D$4,Strategy!$I$6:$U$6,0))=0,"",INDEX(Strategy!$I$6:$U$15,MATCH($B19,Strategy!$I$6:$I$15,0),MATCH(D$4,Strategy!$I$6:$U$6,0)))</f>
        <v>Medium</v>
      </c>
      <c r="E19" s="66" t="str">
        <f>IF(INDEX(Strategy!$I$6:$U$15,MATCH($B19,Strategy!$I$6:$I$15,0),MATCH(E$4,Strategy!$I$6:$U$6,0))=0,"",INDEX(Strategy!$I$6:$U$15,MATCH($B19,Strategy!$I$6:$I$15,0),MATCH(E$4,Strategy!$I$6:$U$6,0)))</f>
        <v/>
      </c>
      <c r="F19" s="66" t="str">
        <f>IF(INDEX(Strategy!$I$6:$U$15,MATCH($B19,Strategy!$I$6:$I$15,0),MATCH(F$4,Strategy!$I$6:$U$6,0))=0,"",INDEX(Strategy!$I$6:$U$15,MATCH($B19,Strategy!$I$6:$I$15,0),MATCH(F$4,Strategy!$I$6:$U$6,0)))</f>
        <v/>
      </c>
      <c r="G19" s="126" t="str">
        <f>IF(INDEX(Strategy!$I$6:$U$15,MATCH($B19,Strategy!$I$6:$I$15,0),MATCH(G$4,Strategy!$I$6:$U$6,0))=0,"",INDEX(Strategy!$I$6:$U$15,MATCH($B19,Strategy!$I$6:$I$15,0),MATCH(G$4,Strategy!$I$6:$U$6,0)))</f>
        <v/>
      </c>
      <c r="H19" s="66" t="str">
        <f>IF(INDEX(Strategy!$I$6:$U$15,MATCH($B19,Strategy!$I$6:$I$15,0),MATCH(H$4,Strategy!$I$6:$U$6,0))=0,"",INDEX(Strategy!$I$6:$U$15,MATCH($B19,Strategy!$I$6:$I$15,0),MATCH(H$4,Strategy!$I$6:$U$6,0)))</f>
        <v/>
      </c>
      <c r="I19" s="82"/>
    </row>
    <row r="20" spans="1:9" ht="54.9" customHeight="1" x14ac:dyDescent="0.3">
      <c r="A20" s="71"/>
      <c r="B20" s="56" t="s">
        <v>256</v>
      </c>
      <c r="C20" s="65" t="str">
        <f>INDEX(Strategy!$I$6:$U$15,MATCH($B20,Strategy!$I$6:$I$15,0),MATCH(C$4,Strategy!$I$6:$U$6,0))</f>
        <v>Current Standard</v>
      </c>
      <c r="D20" s="66" t="str">
        <f>IF(INDEX(Strategy!$I$6:$U$15,MATCH($B20,Strategy!$I$6:$I$15,0),MATCH(D$4,Strategy!$I$6:$U$6,0))=0,"",INDEX(Strategy!$I$6:$U$15,MATCH($B20,Strategy!$I$6:$I$15,0),MATCH(D$4,Strategy!$I$6:$U$6,0)))</f>
        <v/>
      </c>
      <c r="E20" s="66" t="str">
        <f>IF(INDEX(Strategy!$I$6:$U$15,MATCH($B20,Strategy!$I$6:$I$15,0),MATCH(E$4,Strategy!$I$6:$U$6,0))=0,"",INDEX(Strategy!$I$6:$U$15,MATCH($B20,Strategy!$I$6:$I$15,0),MATCH(E$4,Strategy!$I$6:$U$6,0)))</f>
        <v/>
      </c>
      <c r="F20" s="66" t="str">
        <f>IF(INDEX(Strategy!$I$6:$U$15,MATCH($B20,Strategy!$I$6:$I$15,0),MATCH(F$4,Strategy!$I$6:$U$6,0))=0,"",INDEX(Strategy!$I$6:$U$15,MATCH($B20,Strategy!$I$6:$I$15,0),MATCH(F$4,Strategy!$I$6:$U$6,0)))</f>
        <v/>
      </c>
      <c r="G20" s="126" t="str">
        <f>IF(INDEX(Strategy!$I$6:$U$15,MATCH($B20,Strategy!$I$6:$I$15,0),MATCH(G$4,Strategy!$I$6:$U$6,0))=0,"",INDEX(Strategy!$I$6:$U$15,MATCH($B20,Strategy!$I$6:$I$15,0),MATCH(G$4,Strategy!$I$6:$U$6,0)))</f>
        <v/>
      </c>
      <c r="H20" s="66" t="str">
        <f>IF(INDEX(Strategy!$I$6:$U$15,MATCH($B20,Strategy!$I$6:$I$15,0),MATCH(H$4,Strategy!$I$6:$U$6,0))=0,"",INDEX(Strategy!$I$6:$U$15,MATCH($B20,Strategy!$I$6:$I$15,0),MATCH(H$4,Strategy!$I$6:$U$6,0)))</f>
        <v/>
      </c>
      <c r="I20" s="82"/>
    </row>
    <row r="21" spans="1:9" ht="54.9" customHeight="1" x14ac:dyDescent="0.3">
      <c r="A21" s="71"/>
      <c r="B21" s="56" t="s">
        <v>253</v>
      </c>
      <c r="C21" s="65" t="str">
        <f>INDEX(Strategy!$I$6:$U$15,MATCH($B21,Strategy!$I$6:$I$15,0),MATCH(C$4,Strategy!$I$6:$U$6,0))</f>
        <v>Current Standard</v>
      </c>
      <c r="D21" s="66" t="str">
        <f>IF(INDEX(Strategy!$I$6:$U$15,MATCH($B21,Strategy!$I$6:$I$15,0),MATCH(D$4,Strategy!$I$6:$U$6,0))=0,"",INDEX(Strategy!$I$6:$U$15,MATCH($B21,Strategy!$I$6:$I$15,0),MATCH(D$4,Strategy!$I$6:$U$6,0)))</f>
        <v/>
      </c>
      <c r="E21" s="66" t="str">
        <f>IF(INDEX(Strategy!$I$6:$U$15,MATCH($B21,Strategy!$I$6:$I$15,0),MATCH(E$4,Strategy!$I$6:$U$6,0))=0,"",INDEX(Strategy!$I$6:$U$15,MATCH($B21,Strategy!$I$6:$I$15,0),MATCH(E$4,Strategy!$I$6:$U$6,0)))</f>
        <v/>
      </c>
      <c r="F21" s="66" t="str">
        <f>IF(INDEX(Strategy!$I$6:$U$15,MATCH($B21,Strategy!$I$6:$I$15,0),MATCH(F$4,Strategy!$I$6:$U$6,0))=0,"",INDEX(Strategy!$I$6:$U$15,MATCH($B21,Strategy!$I$6:$I$15,0),MATCH(F$4,Strategy!$I$6:$U$6,0)))</f>
        <v/>
      </c>
      <c r="G21" s="126" t="str">
        <f>IF(INDEX(Strategy!$I$6:$U$15,MATCH($B21,Strategy!$I$6:$I$15,0),MATCH(G$4,Strategy!$I$6:$U$6,0))=0,"",INDEX(Strategy!$I$6:$U$15,MATCH($B21,Strategy!$I$6:$I$15,0),MATCH(G$4,Strategy!$I$6:$U$6,0)))</f>
        <v/>
      </c>
      <c r="H21" s="66" t="str">
        <f>IF(INDEX(Strategy!$I$6:$U$15,MATCH($B21,Strategy!$I$6:$I$15,0),MATCH(H$4,Strategy!$I$6:$U$6,0))=0,"",INDEX(Strategy!$I$6:$U$15,MATCH($B21,Strategy!$I$6:$I$15,0),MATCH(H$4,Strategy!$I$6:$U$6,0)))</f>
        <v/>
      </c>
      <c r="I21" s="82"/>
    </row>
    <row r="22" spans="1:9" ht="54.9" customHeight="1" x14ac:dyDescent="0.3">
      <c r="A22" s="71"/>
      <c r="B22" s="56" t="s">
        <v>41</v>
      </c>
      <c r="C22" s="65" t="str">
        <f>INDEX(Strategy!$I$6:$U$15,MATCH($B22,Strategy!$I$6:$I$15,0),MATCH(C$4,Strategy!$I$6:$U$6,0))</f>
        <v>Laggard</v>
      </c>
      <c r="D22" s="66" t="str">
        <f>IF(INDEX(Strategy!$I$6:$U$15,MATCH($B22,Strategy!$I$6:$I$15,0),MATCH(D$4,Strategy!$I$6:$U$6,0))=0,"",INDEX(Strategy!$I$6:$U$15,MATCH($B22,Strategy!$I$6:$I$15,0),MATCH(D$4,Strategy!$I$6:$U$6,0)))</f>
        <v/>
      </c>
      <c r="E22" s="66" t="str">
        <f>IF(INDEX(Strategy!$I$6:$U$15,MATCH($B22,Strategy!$I$6:$I$15,0),MATCH(E$4,Strategy!$I$6:$U$6,0))=0,"",INDEX(Strategy!$I$6:$U$15,MATCH($B22,Strategy!$I$6:$I$15,0),MATCH(E$4,Strategy!$I$6:$U$6,0)))</f>
        <v/>
      </c>
      <c r="F22" s="66" t="str">
        <f>IF(INDEX(Strategy!$I$6:$U$15,MATCH($B22,Strategy!$I$6:$I$15,0),MATCH(F$4,Strategy!$I$6:$U$6,0))=0,"",INDEX(Strategy!$I$6:$U$15,MATCH($B22,Strategy!$I$6:$I$15,0),MATCH(F$4,Strategy!$I$6:$U$6,0)))</f>
        <v/>
      </c>
      <c r="G22" s="126" t="str">
        <f>IF(INDEX(Strategy!$I$6:$U$15,MATCH($B22,Strategy!$I$6:$I$15,0),MATCH(G$4,Strategy!$I$6:$U$6,0))=0,"",INDEX(Strategy!$I$6:$U$15,MATCH($B22,Strategy!$I$6:$I$15,0),MATCH(G$4,Strategy!$I$6:$U$6,0)))</f>
        <v/>
      </c>
      <c r="H22" s="66" t="str">
        <f>IF(INDEX(Strategy!$I$6:$U$15,MATCH($B22,Strategy!$I$6:$I$15,0),MATCH(H$4,Strategy!$I$6:$U$6,0))=0,"",INDEX(Strategy!$I$6:$U$15,MATCH($B22,Strategy!$I$6:$I$15,0),MATCH(H$4,Strategy!$I$6:$U$6,0)))</f>
        <v/>
      </c>
      <c r="I22" s="82"/>
    </row>
    <row r="23" spans="1:9" ht="54.9" customHeight="1" x14ac:dyDescent="0.3">
      <c r="A23" s="71"/>
      <c r="B23" s="56" t="s">
        <v>42</v>
      </c>
      <c r="C23" s="65" t="str">
        <f>INDEX(Strategy!$I$6:$U$15,MATCH($B23,Strategy!$I$6:$I$15,0),MATCH(C$4,Strategy!$I$6:$U$6,0))</f>
        <v>Pioneer</v>
      </c>
      <c r="D23" s="66" t="str">
        <f>IF(INDEX(Strategy!$I$6:$U$15,MATCH($B23,Strategy!$I$6:$I$15,0),MATCH(D$4,Strategy!$I$6:$U$6,0))=0,"",INDEX(Strategy!$I$6:$U$15,MATCH($B23,Strategy!$I$6:$I$15,0),MATCH(D$4,Strategy!$I$6:$U$6,0)))</f>
        <v/>
      </c>
      <c r="E23" s="66" t="str">
        <f>IF(INDEX(Strategy!$I$6:$U$15,MATCH($B23,Strategy!$I$6:$I$15,0),MATCH(E$4,Strategy!$I$6:$U$6,0))=0,"",INDEX(Strategy!$I$6:$U$15,MATCH($B23,Strategy!$I$6:$I$15,0),MATCH(E$4,Strategy!$I$6:$U$6,0)))</f>
        <v/>
      </c>
      <c r="F23" s="66" t="str">
        <f>IF(INDEX(Strategy!$I$6:$U$15,MATCH($B23,Strategy!$I$6:$I$15,0),MATCH(F$4,Strategy!$I$6:$U$6,0))=0,"",INDEX(Strategy!$I$6:$U$15,MATCH($B23,Strategy!$I$6:$I$15,0),MATCH(F$4,Strategy!$I$6:$U$6,0)))</f>
        <v/>
      </c>
      <c r="G23" s="126" t="str">
        <f>IF(INDEX(Strategy!$I$6:$U$15,MATCH($B23,Strategy!$I$6:$I$15,0),MATCH(G$4,Strategy!$I$6:$U$6,0))=0,"",INDEX(Strategy!$I$6:$U$15,MATCH($B23,Strategy!$I$6:$I$15,0),MATCH(G$4,Strategy!$I$6:$U$6,0)))</f>
        <v/>
      </c>
      <c r="H23" s="66" t="str">
        <f>IF(INDEX(Strategy!$I$6:$U$15,MATCH($B23,Strategy!$I$6:$I$15,0),MATCH(H$4,Strategy!$I$6:$U$6,0))=0,"",INDEX(Strategy!$I$6:$U$15,MATCH($B23,Strategy!$I$6:$I$15,0),MATCH(H$4,Strategy!$I$6:$U$6,0)))</f>
        <v/>
      </c>
      <c r="I23" s="82"/>
    </row>
    <row r="24" spans="1:9" ht="54.9" customHeight="1" x14ac:dyDescent="0.3">
      <c r="A24" s="71"/>
      <c r="B24" s="56" t="s">
        <v>217</v>
      </c>
      <c r="C24" s="65" t="str">
        <f>INDEX(Strategy!$I$6:$U$15,MATCH($B24,Strategy!$I$6:$I$15,0),MATCH(C$4,Strategy!$I$6:$U$6,0))</f>
        <v>Pioneer</v>
      </c>
      <c r="D24" s="66" t="str">
        <f>IF(INDEX(Strategy!$I$6:$U$15,MATCH($B24,Strategy!$I$6:$I$15,0),MATCH(D$4,Strategy!$I$6:$U$6,0))=0,"",INDEX(Strategy!$I$6:$U$15,MATCH($B24,Strategy!$I$6:$I$15,0),MATCH(D$4,Strategy!$I$6:$U$6,0)))</f>
        <v/>
      </c>
      <c r="E24" s="66" t="str">
        <f>IF(INDEX(Strategy!$I$6:$U$15,MATCH($B24,Strategy!$I$6:$I$15,0),MATCH(E$4,Strategy!$I$6:$U$6,0))=0,"",INDEX(Strategy!$I$6:$U$15,MATCH($B24,Strategy!$I$6:$I$15,0),MATCH(E$4,Strategy!$I$6:$U$6,0)))</f>
        <v/>
      </c>
      <c r="F24" s="66" t="str">
        <f>IF(INDEX(Strategy!$I$6:$U$15,MATCH($B24,Strategy!$I$6:$I$15,0),MATCH(F$4,Strategy!$I$6:$U$6,0))=0,"",INDEX(Strategy!$I$6:$U$15,MATCH($B24,Strategy!$I$6:$I$15,0),MATCH(F$4,Strategy!$I$6:$U$6,0)))</f>
        <v/>
      </c>
      <c r="G24" s="126" t="str">
        <f>IF(INDEX(Strategy!$I$6:$U$15,MATCH($B24,Strategy!$I$6:$I$15,0),MATCH(G$4,Strategy!$I$6:$U$6,0))=0,"",INDEX(Strategy!$I$6:$U$15,MATCH($B24,Strategy!$I$6:$I$15,0),MATCH(G$4,Strategy!$I$6:$U$6,0)))</f>
        <v/>
      </c>
      <c r="H24" s="66" t="str">
        <f>IF(INDEX(Strategy!$I$6:$U$15,MATCH($B24,Strategy!$I$6:$I$15,0),MATCH(H$4,Strategy!$I$6:$U$6,0))=0,"",INDEX(Strategy!$I$6:$U$15,MATCH($B24,Strategy!$I$6:$I$15,0),MATCH(H$4,Strategy!$I$6:$U$6,0)))</f>
        <v/>
      </c>
      <c r="I24" s="82"/>
    </row>
    <row r="25" spans="1:9" ht="54.9" customHeight="1" x14ac:dyDescent="0.3">
      <c r="A25" s="71"/>
      <c r="B25" s="56" t="s">
        <v>219</v>
      </c>
      <c r="C25" s="65" t="str">
        <f>INDEX(Strategy!$I$6:$U$15,MATCH($B25,Strategy!$I$6:$I$15,0),MATCH(C$4,Strategy!$I$6:$U$6,0))</f>
        <v>Pioneer</v>
      </c>
      <c r="D25" s="66" t="str">
        <f>IF(INDEX(Strategy!$I$6:$U$15,MATCH($B25,Strategy!$I$6:$I$15,0),MATCH(D$4,Strategy!$I$6:$U$6,0))=0,"",INDEX(Strategy!$I$6:$U$15,MATCH($B25,Strategy!$I$6:$I$15,0),MATCH(D$4,Strategy!$I$6:$U$6,0)))</f>
        <v/>
      </c>
      <c r="E25" s="66" t="str">
        <f>IF(INDEX(Strategy!$I$6:$U$15,MATCH($B25,Strategy!$I$6:$I$15,0),MATCH(E$4,Strategy!$I$6:$U$6,0))=0,"",INDEX(Strategy!$I$6:$U$15,MATCH($B25,Strategy!$I$6:$I$15,0),MATCH(E$4,Strategy!$I$6:$U$6,0)))</f>
        <v/>
      </c>
      <c r="F25" s="66" t="str">
        <f>IF(INDEX(Strategy!$I$6:$U$15,MATCH($B25,Strategy!$I$6:$I$15,0),MATCH(F$4,Strategy!$I$6:$U$6,0))=0,"",INDEX(Strategy!$I$6:$U$15,MATCH($B25,Strategy!$I$6:$I$15,0),MATCH(F$4,Strategy!$I$6:$U$6,0)))</f>
        <v/>
      </c>
      <c r="G25" s="126" t="str">
        <f>IF(INDEX(Strategy!$I$6:$U$15,MATCH($B25,Strategy!$I$6:$I$15,0),MATCH(G$4,Strategy!$I$6:$U$6,0))=0,"",INDEX(Strategy!$I$6:$U$15,MATCH($B25,Strategy!$I$6:$I$15,0),MATCH(G$4,Strategy!$I$6:$U$6,0)))</f>
        <v/>
      </c>
      <c r="H25" s="66" t="str">
        <f>IF(INDEX(Strategy!$I$6:$U$15,MATCH($B25,Strategy!$I$6:$I$15,0),MATCH(H$4,Strategy!$I$6:$U$6,0))=0,"",INDEX(Strategy!$I$6:$U$15,MATCH($B25,Strategy!$I$6:$I$15,0),MATCH(H$4,Strategy!$I$6:$U$6,0)))</f>
        <v/>
      </c>
      <c r="I25" s="82"/>
    </row>
    <row r="26" spans="1:9" ht="54.9" customHeight="1" thickBot="1" x14ac:dyDescent="0.35">
      <c r="A26" s="71"/>
      <c r="B26" s="57" t="s">
        <v>43</v>
      </c>
      <c r="C26" s="65" t="str">
        <f>INDEX(Strategy!$I$6:$U$15,MATCH($B26,Strategy!$I$6:$I$15,0),MATCH(C$4,Strategy!$I$6:$U$6,0))</f>
        <v>Current Standard</v>
      </c>
      <c r="D26" s="66" t="str">
        <f>IF(INDEX(Strategy!$I$6:$U$15,MATCH($B26,Strategy!$I$6:$I$15,0),MATCH(D$4,Strategy!$I$6:$U$6,0))=0,"",INDEX(Strategy!$I$6:$U$15,MATCH($B26,Strategy!$I$6:$I$15,0),MATCH(D$4,Strategy!$I$6:$U$6,0)))</f>
        <v/>
      </c>
      <c r="E26" s="66" t="str">
        <f>IF(INDEX(Strategy!$I$6:$U$15,MATCH($B26,Strategy!$I$6:$I$15,0),MATCH(E$4,Strategy!$I$6:$U$6,0))=0,"",INDEX(Strategy!$I$6:$U$15,MATCH($B26,Strategy!$I$6:$I$15,0),MATCH(E$4,Strategy!$I$6:$U$6,0)))</f>
        <v/>
      </c>
      <c r="F26" s="66" t="str">
        <f>IF(INDEX(Strategy!$I$6:$U$15,MATCH($B26,Strategy!$I$6:$I$15,0),MATCH(F$4,Strategy!$I$6:$U$6,0))=0,"",INDEX(Strategy!$I$6:$U$15,MATCH($B26,Strategy!$I$6:$I$15,0),MATCH(F$4,Strategy!$I$6:$U$6,0)))</f>
        <v/>
      </c>
      <c r="G26" s="126" t="str">
        <f>IF(INDEX(Strategy!$I$6:$U$15,MATCH($B26,Strategy!$I$6:$I$15,0),MATCH(G$4,Strategy!$I$6:$U$6,0))=0,"",INDEX(Strategy!$I$6:$U$15,MATCH($B26,Strategy!$I$6:$I$15,0),MATCH(G$4,Strategy!$I$6:$U$6,0)))</f>
        <v/>
      </c>
      <c r="H26" s="66" t="str">
        <f>IF(INDEX(Strategy!$I$6:$U$15,MATCH($B26,Strategy!$I$6:$I$15,0),MATCH(H$4,Strategy!$I$6:$U$6,0))=0,"",INDEX(Strategy!$I$6:$U$15,MATCH($B26,Strategy!$I$6:$I$15,0),MATCH(H$4,Strategy!$I$6:$U$6,0)))</f>
        <v/>
      </c>
      <c r="I26" s="82"/>
    </row>
    <row r="27" spans="1:9" ht="54.9" customHeight="1" thickBot="1" x14ac:dyDescent="0.35">
      <c r="A27" s="77"/>
      <c r="B27" s="78"/>
      <c r="C27" s="78"/>
      <c r="D27" s="78"/>
      <c r="E27" s="78"/>
      <c r="F27" s="78"/>
      <c r="G27" s="78"/>
      <c r="H27" s="103">
        <f ca="1">TODAY()</f>
        <v>45407</v>
      </c>
      <c r="I27" s="79"/>
    </row>
    <row r="28" spans="1:9" ht="54.9" customHeight="1" thickTop="1" x14ac:dyDescent="0.3">
      <c r="A28" s="69"/>
      <c r="C28" s="63"/>
      <c r="D28" s="63"/>
      <c r="E28" s="63"/>
      <c r="F28" s="63"/>
      <c r="G28" s="63"/>
      <c r="H28" s="104"/>
    </row>
    <row r="29" spans="1:9" ht="54.9" customHeight="1" thickBot="1" x14ac:dyDescent="0.35">
      <c r="A29" s="78"/>
      <c r="B29" s="78"/>
      <c r="C29" s="78"/>
      <c r="D29" s="78"/>
      <c r="E29" s="78"/>
      <c r="F29" s="78"/>
      <c r="G29" s="78"/>
      <c r="H29" s="103"/>
      <c r="I29" s="78"/>
    </row>
    <row r="30" spans="1:9" ht="54.9" customHeight="1" thickTop="1" x14ac:dyDescent="0.4">
      <c r="A30" s="71"/>
      <c r="B30" s="175" t="s">
        <v>76</v>
      </c>
      <c r="C30" s="175"/>
      <c r="D30" s="175"/>
      <c r="E30" s="175"/>
      <c r="F30" s="175"/>
      <c r="G30" s="175"/>
      <c r="H30" s="175"/>
      <c r="I30" s="82"/>
    </row>
    <row r="31" spans="1:9" ht="54.9" customHeight="1" thickBot="1" x14ac:dyDescent="0.35">
      <c r="A31" s="71"/>
      <c r="B31" s="53"/>
      <c r="C31" s="64" t="s">
        <v>26</v>
      </c>
      <c r="D31" s="64" t="s">
        <v>28</v>
      </c>
      <c r="E31" s="64" t="s">
        <v>27</v>
      </c>
      <c r="F31" s="64" t="s">
        <v>29</v>
      </c>
      <c r="G31" s="64" t="s">
        <v>30</v>
      </c>
      <c r="H31" s="64" t="s">
        <v>35</v>
      </c>
      <c r="I31" s="82"/>
    </row>
    <row r="32" spans="1:9" ht="54.9" customHeight="1" x14ac:dyDescent="0.3">
      <c r="A32" s="71"/>
      <c r="B32" s="55" t="s">
        <v>252</v>
      </c>
      <c r="C32" s="65" t="str">
        <f>INDEX('Organizational Structure'!$I$6:$U$12,MATCH($B32,'Organizational Structure'!$I$6:$I$12,0),MATCH(C$4,'Organizational Structure'!$I$6:$U$6,0))</f>
        <v>Current Standard</v>
      </c>
      <c r="D32" s="66" t="str">
        <f>IF(INDEX('Organizational Structure'!$I$6:$U$12,MATCH($B32,'Organizational Structure'!$I$6:$I$12,0),MATCH(D$4,'Organizational Structure'!$I$6:$U$6,0))=0,"",INDEX('Organizational Structure'!$I$6:$U$12,MATCH($B32,'Organizational Structure'!$I$6:$I$12,0),MATCH(D$4,'Organizational Structure'!$I$6:$U$6,0)))</f>
        <v/>
      </c>
      <c r="E32" s="66" t="str">
        <f>IF(INDEX('Organizational Structure'!$I$6:$U$12,MATCH($B32,'Organizational Structure'!$I$6:$I$12,0),MATCH(E$4,'Organizational Structure'!$I$6:$U$6,0))=0,"",INDEX('Organizational Structure'!$I$6:$U$12,MATCH($B32,'Organizational Structure'!$I$6:$I$12,0),MATCH(E$4,'Organizational Structure'!$I$6:$U$6,0)))</f>
        <v/>
      </c>
      <c r="F32" s="66" t="str">
        <f>IF(INDEX('Organizational Structure'!$I$6:$U$12,MATCH($B32,'Organizational Structure'!$I$6:$I$12,0),MATCH(F$4,'Organizational Structure'!$I$6:$U$6,0))=0,"",INDEX('Organizational Structure'!$I$6:$U$12,MATCH($B32,'Organizational Structure'!$I$6:$I$12,0),MATCH(F$4,'Organizational Structure'!$I$6:$U$6,0)))</f>
        <v/>
      </c>
      <c r="G32" s="126" t="str">
        <f>IF(INDEX('Organizational Structure'!$I$6:$U$12,MATCH($B32,'Organizational Structure'!$I$6:$I$12,0),MATCH(G$4,'Organizational Structure'!$I$6:$U$6,0))=0,"",INDEX('Organizational Structure'!$I$6:$U$12,MATCH($B32,'Organizational Structure'!$I$6:$I$12,0),MATCH(G$4,'Organizational Structure'!$I$6:$U$6,0)))</f>
        <v/>
      </c>
      <c r="H32" s="66" t="str">
        <f>IF(INDEX('Organizational Structure'!$I$6:$U$12,MATCH($B32,'Organizational Structure'!$I$6:$I$12,0),MATCH(H$4,'Organizational Structure'!$I$6:$U$6,0))=0,"",INDEX('Organizational Structure'!$I$6:$U$12,MATCH($B32,'Organizational Structure'!$I$6:$I$12,0),MATCH(H$4,'Organizational Structure'!$I$6:$U$6,0)))</f>
        <v/>
      </c>
      <c r="I32" s="82"/>
    </row>
    <row r="33" spans="1:9" ht="54.9" customHeight="1" x14ac:dyDescent="0.3">
      <c r="A33" s="71"/>
      <c r="B33" s="56" t="s">
        <v>67</v>
      </c>
      <c r="C33" s="65" t="str">
        <f>INDEX('Organizational Structure'!$I$6:$U$12,MATCH($B33,'Organizational Structure'!$I$6:$I$12,0),MATCH(C$4,'Organizational Structure'!$I$6:$U$6,0))</f>
        <v>Pioneer</v>
      </c>
      <c r="D33" s="66" t="str">
        <f>IF(INDEX('Organizational Structure'!$I$6:$U$12,MATCH($B33,'Organizational Structure'!$I$6:$I$12,0),MATCH(D$4,'Organizational Structure'!$I$6:$U$6,0))=0,"",INDEX('Organizational Structure'!$I$6:$U$12,MATCH($B33,'Organizational Structure'!$I$6:$I$12,0),MATCH(D$4,'Organizational Structure'!$I$6:$U$6,0)))</f>
        <v/>
      </c>
      <c r="E33" s="66" t="str">
        <f>IF(INDEX('Organizational Structure'!$I$6:$U$12,MATCH($B33,'Organizational Structure'!$I$6:$I$12,0),MATCH(E$4,'Organizational Structure'!$I$6:$U$6,0))=0,"",INDEX('Organizational Structure'!$I$6:$U$12,MATCH($B33,'Organizational Structure'!$I$6:$I$12,0),MATCH(E$4,'Organizational Structure'!$I$6:$U$6,0)))</f>
        <v/>
      </c>
      <c r="F33" s="66" t="str">
        <f>IF(INDEX('Organizational Structure'!$I$6:$U$12,MATCH($B33,'Organizational Structure'!$I$6:$I$12,0),MATCH(F$4,'Organizational Structure'!$I$6:$U$6,0))=0,"",INDEX('Organizational Structure'!$I$6:$U$12,MATCH($B33,'Organizational Structure'!$I$6:$I$12,0),MATCH(F$4,'Organizational Structure'!$I$6:$U$6,0)))</f>
        <v/>
      </c>
      <c r="G33" s="126" t="str">
        <f>IF(INDEX('Organizational Structure'!$I$6:$U$12,MATCH($B33,'Organizational Structure'!$I$6:$I$12,0),MATCH(G$4,'Organizational Structure'!$I$6:$U$6,0))=0,"",INDEX('Organizational Structure'!$I$6:$U$12,MATCH($B33,'Organizational Structure'!$I$6:$I$12,0),MATCH(G$4,'Organizational Structure'!$I$6:$U$6,0)))</f>
        <v/>
      </c>
      <c r="H33" s="66" t="str">
        <f>IF(INDEX('Organizational Structure'!$I$6:$U$12,MATCH($B33,'Organizational Structure'!$I$6:$I$12,0),MATCH(H$4,'Organizational Structure'!$I$6:$U$6,0))=0,"",INDEX('Organizational Structure'!$I$6:$U$12,MATCH($B33,'Organizational Structure'!$I$6:$I$12,0),MATCH(H$4,'Organizational Structure'!$I$6:$U$6,0)))</f>
        <v/>
      </c>
      <c r="I33" s="82"/>
    </row>
    <row r="34" spans="1:9" ht="54.9" customHeight="1" x14ac:dyDescent="0.3">
      <c r="A34" s="71"/>
      <c r="B34" s="56" t="s">
        <v>249</v>
      </c>
      <c r="C34" s="65" t="str">
        <f>INDEX('Organizational Structure'!$I$6:$U$12,MATCH($B34,'Organizational Structure'!$I$6:$I$12,0),MATCH(C$4,'Organizational Structure'!$I$6:$U$6,0))</f>
        <v>Laggard</v>
      </c>
      <c r="D34" s="66" t="str">
        <f>IF(INDEX('Organizational Structure'!$I$6:$U$12,MATCH($B34,'Organizational Structure'!$I$6:$I$12,0),MATCH(D$4,'Organizational Structure'!$I$6:$U$6,0))=0,"",INDEX('Organizational Structure'!$I$6:$U$12,MATCH($B34,'Organizational Structure'!$I$6:$I$12,0),MATCH(D$4,'Organizational Structure'!$I$6:$U$6,0)))</f>
        <v/>
      </c>
      <c r="E34" s="66" t="str">
        <f>IF(INDEX('Organizational Structure'!$I$6:$U$12,MATCH($B34,'Organizational Structure'!$I$6:$I$12,0),MATCH(E$4,'Organizational Structure'!$I$6:$U$6,0))=0,"",INDEX('Organizational Structure'!$I$6:$U$12,MATCH($B34,'Organizational Structure'!$I$6:$I$12,0),MATCH(E$4,'Organizational Structure'!$I$6:$U$6,0)))</f>
        <v/>
      </c>
      <c r="F34" s="66" t="str">
        <f>IF(INDEX('Organizational Structure'!$I$6:$U$12,MATCH($B34,'Organizational Structure'!$I$6:$I$12,0),MATCH(F$4,'Organizational Structure'!$I$6:$U$6,0))=0,"",INDEX('Organizational Structure'!$I$6:$U$12,MATCH($B34,'Organizational Structure'!$I$6:$I$12,0),MATCH(F$4,'Organizational Structure'!$I$6:$U$6,0)))</f>
        <v/>
      </c>
      <c r="G34" s="126" t="str">
        <f>IF(INDEX('Organizational Structure'!$I$6:$U$12,MATCH($B34,'Organizational Structure'!$I$6:$I$12,0),MATCH(G$4,'Organizational Structure'!$I$6:$U$6,0))=0,"",INDEX('Organizational Structure'!$I$6:$U$12,MATCH($B34,'Organizational Structure'!$I$6:$I$12,0),MATCH(G$4,'Organizational Structure'!$I$6:$U$6,0)))</f>
        <v/>
      </c>
      <c r="H34" s="66" t="str">
        <f>IF(INDEX('Organizational Structure'!$I$6:$U$12,MATCH($B34,'Organizational Structure'!$I$6:$I$12,0),MATCH(H$4,'Organizational Structure'!$I$6:$U$6,0))=0,"",INDEX('Organizational Structure'!$I$6:$U$12,MATCH($B34,'Organizational Structure'!$I$6:$I$12,0),MATCH(H$4,'Organizational Structure'!$I$6:$U$6,0)))</f>
        <v/>
      </c>
      <c r="I34" s="82"/>
    </row>
    <row r="35" spans="1:9" ht="54.9" customHeight="1" x14ac:dyDescent="0.3">
      <c r="A35" s="71"/>
      <c r="B35" s="56" t="s">
        <v>250</v>
      </c>
      <c r="C35" s="65" t="str">
        <f>INDEX('Organizational Structure'!$I$6:$U$12,MATCH($B35,'Organizational Structure'!$I$6:$I$12,0),MATCH(C$4,'Organizational Structure'!$I$6:$U$6,0))</f>
        <v>Laggard</v>
      </c>
      <c r="D35" s="66" t="str">
        <f>IF(INDEX('Organizational Structure'!$I$6:$U$12,MATCH($B35,'Organizational Structure'!$I$6:$I$12,0),MATCH(D$4,'Organizational Structure'!$I$6:$U$6,0))=0,"",INDEX('Organizational Structure'!$I$6:$U$12,MATCH($B35,'Organizational Structure'!$I$6:$I$12,0),MATCH(D$4,'Organizational Structure'!$I$6:$U$6,0)))</f>
        <v/>
      </c>
      <c r="E35" s="66" t="str">
        <f>IF(INDEX('Organizational Structure'!$I$6:$U$12,MATCH($B35,'Organizational Structure'!$I$6:$I$12,0),MATCH(E$4,'Organizational Structure'!$I$6:$U$6,0))=0,"",INDEX('Organizational Structure'!$I$6:$U$12,MATCH($B35,'Organizational Structure'!$I$6:$I$12,0),MATCH(E$4,'Organizational Structure'!$I$6:$U$6,0)))</f>
        <v/>
      </c>
      <c r="F35" s="66" t="str">
        <f>IF(INDEX('Organizational Structure'!$I$6:$U$12,MATCH($B35,'Organizational Structure'!$I$6:$I$12,0),MATCH(F$4,'Organizational Structure'!$I$6:$U$6,0))=0,"",INDEX('Organizational Structure'!$I$6:$U$12,MATCH($B35,'Organizational Structure'!$I$6:$I$12,0),MATCH(F$4,'Organizational Structure'!$I$6:$U$6,0)))</f>
        <v/>
      </c>
      <c r="G35" s="126" t="str">
        <f>IF(INDEX('Organizational Structure'!$I$6:$U$12,MATCH($B35,'Organizational Structure'!$I$6:$I$12,0),MATCH(G$4,'Organizational Structure'!$I$6:$U$6,0))=0,"",INDEX('Organizational Structure'!$I$6:$U$12,MATCH($B35,'Organizational Structure'!$I$6:$I$12,0),MATCH(G$4,'Organizational Structure'!$I$6:$U$6,0)))</f>
        <v/>
      </c>
      <c r="H35" s="66" t="str">
        <f>IF(INDEX('Organizational Structure'!$I$6:$U$12,MATCH($B35,'Organizational Structure'!$I$6:$I$12,0),MATCH(H$4,'Organizational Structure'!$I$6:$U$6,0))=0,"",INDEX('Organizational Structure'!$I$6:$U$12,MATCH($B35,'Organizational Structure'!$I$6:$I$12,0),MATCH(H$4,'Organizational Structure'!$I$6:$U$6,0)))</f>
        <v/>
      </c>
      <c r="I35" s="82"/>
    </row>
    <row r="36" spans="1:9" ht="54.9" customHeight="1" thickBot="1" x14ac:dyDescent="0.35">
      <c r="A36" s="71"/>
      <c r="B36" s="57" t="s">
        <v>251</v>
      </c>
      <c r="C36" s="65" t="str">
        <f>INDEX('Organizational Structure'!$I$6:$U$12,MATCH($B36,'Organizational Structure'!$I$6:$I$12,0),MATCH(C$4,'Organizational Structure'!$I$6:$U$6,0))</f>
        <v>Current Standard</v>
      </c>
      <c r="D36" s="66" t="str">
        <f>IF(INDEX('Organizational Structure'!$I$6:$U$12,MATCH($B36,'Organizational Structure'!$I$6:$I$12,0),MATCH(D$4,'Organizational Structure'!$I$6:$U$6,0))=0,"",INDEX('Organizational Structure'!$I$6:$U$12,MATCH($B36,'Organizational Structure'!$I$6:$I$12,0),MATCH(D$4,'Organizational Structure'!$I$6:$U$6,0)))</f>
        <v/>
      </c>
      <c r="E36" s="66" t="str">
        <f>IF(INDEX('Organizational Structure'!$I$6:$U$12,MATCH($B36,'Organizational Structure'!$I$6:$I$12,0),MATCH(E$4,'Organizational Structure'!$I$6:$U$6,0))=0,"",INDEX('Organizational Structure'!$I$6:$U$12,MATCH($B36,'Organizational Structure'!$I$6:$I$12,0),MATCH(E$4,'Organizational Structure'!$I$6:$U$6,0)))</f>
        <v/>
      </c>
      <c r="F36" s="66" t="str">
        <f>IF(INDEX('Organizational Structure'!$I$6:$U$12,MATCH($B36,'Organizational Structure'!$I$6:$I$12,0),MATCH(F$4,'Organizational Structure'!$I$6:$U$6,0))=0,"",INDEX('Organizational Structure'!$I$6:$U$12,MATCH($B36,'Organizational Structure'!$I$6:$I$12,0),MATCH(F$4,'Organizational Structure'!$I$6:$U$6,0)))</f>
        <v/>
      </c>
      <c r="G36" s="126" t="str">
        <f>IF(INDEX('Organizational Structure'!$I$6:$U$12,MATCH($B36,'Organizational Structure'!$I$6:$I$12,0),MATCH(G$4,'Organizational Structure'!$I$6:$U$6,0))=0,"",INDEX('Organizational Structure'!$I$6:$U$12,MATCH($B36,'Organizational Structure'!$I$6:$I$12,0),MATCH(G$4,'Organizational Structure'!$I$6:$U$6,0)))</f>
        <v/>
      </c>
      <c r="H36" s="66" t="str">
        <f>IF(INDEX('Organizational Structure'!$I$6:$U$12,MATCH($B36,'Organizational Structure'!$I$6:$I$12,0),MATCH(H$4,'Organizational Structure'!$I$6:$U$6,0))=0,"",INDEX('Organizational Structure'!$I$6:$U$12,MATCH($B36,'Organizational Structure'!$I$6:$I$12,0),MATCH(H$4,'Organizational Structure'!$I$6:$U$6,0)))</f>
        <v/>
      </c>
      <c r="I36" s="82"/>
    </row>
    <row r="37" spans="1:9" ht="54.9" customHeight="1" x14ac:dyDescent="0.3">
      <c r="A37" s="131"/>
      <c r="C37" s="63"/>
      <c r="D37" s="63"/>
      <c r="E37" s="63"/>
      <c r="F37" s="63"/>
      <c r="G37" s="63"/>
      <c r="H37" s="104"/>
      <c r="I37" s="72"/>
    </row>
    <row r="38" spans="1:9" ht="54.9" customHeight="1" x14ac:dyDescent="0.4">
      <c r="A38" s="131"/>
      <c r="B38" s="175" t="s">
        <v>77</v>
      </c>
      <c r="C38" s="175"/>
      <c r="D38" s="175"/>
      <c r="E38" s="175"/>
      <c r="F38" s="175"/>
      <c r="G38" s="175"/>
      <c r="H38" s="175"/>
      <c r="I38" s="130"/>
    </row>
    <row r="39" spans="1:9" ht="54.9" customHeight="1" thickBot="1" x14ac:dyDescent="0.35">
      <c r="A39" s="131"/>
      <c r="B39" s="53"/>
      <c r="C39" s="64" t="s">
        <v>26</v>
      </c>
      <c r="D39" s="64" t="s">
        <v>28</v>
      </c>
      <c r="E39" s="64" t="s">
        <v>27</v>
      </c>
      <c r="F39" s="64" t="s">
        <v>29</v>
      </c>
      <c r="G39" s="64" t="s">
        <v>30</v>
      </c>
      <c r="H39" s="64" t="s">
        <v>35</v>
      </c>
      <c r="I39" s="72"/>
    </row>
    <row r="40" spans="1:9" ht="54.9" customHeight="1" x14ac:dyDescent="0.3">
      <c r="A40" s="83"/>
      <c r="B40" s="55" t="s">
        <v>78</v>
      </c>
      <c r="C40" s="65" t="str">
        <f>INDEX('Operational Measures'!$I$6:$U$18,MATCH($B40,'Operational Measures'!$I$6:$I$18,0),MATCH(C$4,'Operational Measures'!$I$6:$U$6,0))</f>
        <v>Current Standard</v>
      </c>
      <c r="D40" s="66" t="str">
        <f>IF(INDEX('Operational Measures'!$I$6:$U$18,MATCH($B40,'Operational Measures'!$I$6:$I$18,0),MATCH(D$4,'Operational Measures'!$I$6:$U$6,0))=0,"",INDEX('Operational Measures'!$I$6:$U$18,MATCH($B40,'Operational Measures'!$I$6:$I$18,0),MATCH(D$4,'Operational Measures'!$I$6:$U$6,0)))</f>
        <v/>
      </c>
      <c r="E40" s="66" t="str">
        <f>IF(INDEX('Operational Measures'!$I$6:$U$18,MATCH($B40,'Operational Measures'!$I$6:$I$18,0),MATCH(E$4,'Operational Measures'!$I$6:$U$6,0))=0,"",INDEX('Operational Measures'!$I$6:$U$18,MATCH($B40,'Operational Measures'!$I$6:$I$18,0),MATCH(E$4,'Operational Measures'!$I$6:$U$6,0)))</f>
        <v/>
      </c>
      <c r="F40" s="66" t="str">
        <f>IF(INDEX('Operational Measures'!$I$6:$U$18,MATCH($B40,'Operational Measures'!$I$6:$I$18,0),MATCH(F$4,'Operational Measures'!$I$6:$U$6,0))=0,"",INDEX('Operational Measures'!$I$6:$U$18,MATCH($B40,'Operational Measures'!$I$6:$I$18,0),MATCH(F$4,'Operational Measures'!$I$6:$U$6,0)))</f>
        <v/>
      </c>
      <c r="G40" s="126" t="str">
        <f>IF(INDEX('Operational Measures'!$I$6:$U$18,MATCH($B40,'Operational Measures'!$I$6:$I$18,0),MATCH(G$4,'Operational Measures'!$I$6:$U$6,0))=0,"",INDEX('Operational Measures'!$I$6:$U$18,MATCH($B40,'Operational Measures'!$I$6:$I$18,0),MATCH(G$4,'Operational Measures'!$I$6:$U$6,0)))</f>
        <v/>
      </c>
      <c r="H40" s="66" t="str">
        <f>IF(INDEX('Operational Measures'!$I$6:$U$18,MATCH($B40,'Operational Measures'!$I$6:$I$18,0),MATCH(H$4,'Operational Measures'!$I$6:$U$6,0))=0,"",INDEX('Operational Measures'!$I$6:$U$18,MATCH($B40,'Operational Measures'!$I$6:$I$18,0),MATCH(H$4,'Operational Measures'!$I$6:$U$6,0)))</f>
        <v/>
      </c>
      <c r="I40" s="72"/>
    </row>
    <row r="41" spans="1:9" ht="54.9" customHeight="1" x14ac:dyDescent="0.3">
      <c r="A41" s="83"/>
      <c r="B41" s="56" t="s">
        <v>247</v>
      </c>
      <c r="C41" s="65" t="str">
        <f>INDEX('Operational Measures'!$I$6:$U$18,MATCH($B41,'Operational Measures'!$I$6:$I$18,0),MATCH(C$4,'Operational Measures'!$I$6:$U$6,0))</f>
        <v>Pioneer</v>
      </c>
      <c r="D41" s="66" t="str">
        <f>IF(INDEX('Operational Measures'!$I$6:$U$18,MATCH($B41,'Operational Measures'!$I$6:$I$18,0),MATCH(D$4,'Operational Measures'!$I$6:$U$6,0))=0,"",INDEX('Operational Measures'!$I$6:$U$18,MATCH($B41,'Operational Measures'!$I$6:$I$18,0),MATCH(D$4,'Operational Measures'!$I$6:$U$6,0)))</f>
        <v/>
      </c>
      <c r="E41" s="66" t="str">
        <f>IF(INDEX('Operational Measures'!$I$6:$U$18,MATCH($B41,'Operational Measures'!$I$6:$I$18,0),MATCH(E$4,'Operational Measures'!$I$6:$U$6,0))=0,"",INDEX('Operational Measures'!$I$6:$U$18,MATCH($B41,'Operational Measures'!$I$6:$I$18,0),MATCH(E$4,'Operational Measures'!$I$6:$U$6,0)))</f>
        <v/>
      </c>
      <c r="F41" s="66" t="str">
        <f>IF(INDEX('Operational Measures'!$I$6:$U$18,MATCH($B41,'Operational Measures'!$I$6:$I$18,0),MATCH(F$4,'Operational Measures'!$I$6:$U$6,0))=0,"",INDEX('Operational Measures'!$I$6:$U$18,MATCH($B41,'Operational Measures'!$I$6:$I$18,0),MATCH(F$4,'Operational Measures'!$I$6:$U$6,0)))</f>
        <v/>
      </c>
      <c r="G41" s="126" t="str">
        <f>IF(INDEX('Operational Measures'!$I$6:$U$18,MATCH($B41,'Operational Measures'!$I$6:$I$18,0),MATCH(G$4,'Operational Measures'!$I$6:$U$6,0))=0,"",INDEX('Operational Measures'!$I$6:$U$18,MATCH($B41,'Operational Measures'!$I$6:$I$18,0),MATCH(G$4,'Operational Measures'!$I$6:$U$6,0)))</f>
        <v/>
      </c>
      <c r="H41" s="66" t="str">
        <f>IF(INDEX('Operational Measures'!$I$6:$U$18,MATCH($B41,'Operational Measures'!$I$6:$I$18,0),MATCH(H$4,'Operational Measures'!$I$6:$U$6,0))=0,"",INDEX('Operational Measures'!$I$6:$U$18,MATCH($B41,'Operational Measures'!$I$6:$I$18,0),MATCH(H$4,'Operational Measures'!$I$6:$U$6,0)))</f>
        <v/>
      </c>
      <c r="I41" s="72"/>
    </row>
    <row r="42" spans="1:9" ht="54.9" customHeight="1" x14ac:dyDescent="0.3">
      <c r="A42" s="83"/>
      <c r="B42" s="56" t="s">
        <v>82</v>
      </c>
      <c r="C42" s="65" t="str">
        <f>INDEX('Operational Measures'!$I$6:$U$18,MATCH($B42,'Operational Measures'!$I$6:$I$18,0),MATCH(C$4,'Operational Measures'!$I$6:$U$6,0))</f>
        <v>Laggard</v>
      </c>
      <c r="D42" s="66" t="str">
        <f>IF(INDEX('Operational Measures'!$I$6:$U$18,MATCH($B42,'Operational Measures'!$I$6:$I$18,0),MATCH(D$4,'Operational Measures'!$I$6:$U$6,0))=0,"",INDEX('Operational Measures'!$I$6:$U$18,MATCH($B42,'Operational Measures'!$I$6:$I$18,0),MATCH(D$4,'Operational Measures'!$I$6:$U$6,0)))</f>
        <v/>
      </c>
      <c r="E42" s="66" t="str">
        <f>IF(INDEX('Operational Measures'!$I$6:$U$18,MATCH($B42,'Operational Measures'!$I$6:$I$18,0),MATCH(E$4,'Operational Measures'!$I$6:$U$6,0))=0,"",INDEX('Operational Measures'!$I$6:$U$18,MATCH($B42,'Operational Measures'!$I$6:$I$18,0),MATCH(E$4,'Operational Measures'!$I$6:$U$6,0)))</f>
        <v/>
      </c>
      <c r="F42" s="66" t="str">
        <f>IF(INDEX('Operational Measures'!$I$6:$U$18,MATCH($B42,'Operational Measures'!$I$6:$I$18,0),MATCH(F$4,'Operational Measures'!$I$6:$U$6,0))=0,"",INDEX('Operational Measures'!$I$6:$U$18,MATCH($B42,'Operational Measures'!$I$6:$I$18,0),MATCH(F$4,'Operational Measures'!$I$6:$U$6,0)))</f>
        <v/>
      </c>
      <c r="G42" s="126" t="str">
        <f>IF(INDEX('Operational Measures'!$I$6:$U$18,MATCH($B42,'Operational Measures'!$I$6:$I$18,0),MATCH(G$4,'Operational Measures'!$I$6:$U$6,0))=0,"",INDEX('Operational Measures'!$I$6:$U$18,MATCH($B42,'Operational Measures'!$I$6:$I$18,0),MATCH(G$4,'Operational Measures'!$I$6:$U$6,0)))</f>
        <v/>
      </c>
      <c r="H42" s="66" t="str">
        <f>IF(INDEX('Operational Measures'!$I$6:$U$18,MATCH($B42,'Operational Measures'!$I$6:$I$18,0),MATCH(H$4,'Operational Measures'!$I$6:$U$6,0))=0,"",INDEX('Operational Measures'!$I$6:$U$18,MATCH($B42,'Operational Measures'!$I$6:$I$18,0),MATCH(H$4,'Operational Measures'!$I$6:$U$6,0)))</f>
        <v/>
      </c>
      <c r="I42" s="72"/>
    </row>
    <row r="43" spans="1:9" ht="54.9" customHeight="1" x14ac:dyDescent="0.3">
      <c r="A43" s="83"/>
      <c r="B43" s="56" t="s">
        <v>248</v>
      </c>
      <c r="C43" s="65" t="str">
        <f>INDEX('Operational Measures'!$I$6:$U$18,MATCH($B43,'Operational Measures'!$I$6:$I$18,0),MATCH(C$4,'Operational Measures'!$I$6:$U$6,0))</f>
        <v>Laggard</v>
      </c>
      <c r="D43" s="66" t="str">
        <f>IF(INDEX('Operational Measures'!$I$6:$U$18,MATCH($B43,'Operational Measures'!$I$6:$I$18,0),MATCH(D$4,'Operational Measures'!$I$6:$U$6,0))=0,"",INDEX('Operational Measures'!$I$6:$U$18,MATCH($B43,'Operational Measures'!$I$6:$I$18,0),MATCH(D$4,'Operational Measures'!$I$6:$U$6,0)))</f>
        <v/>
      </c>
      <c r="E43" s="66" t="str">
        <f>IF(INDEX('Operational Measures'!$I$6:$U$18,MATCH($B43,'Operational Measures'!$I$6:$I$18,0),MATCH(E$4,'Operational Measures'!$I$6:$U$6,0))=0,"",INDEX('Operational Measures'!$I$6:$U$18,MATCH($B43,'Operational Measures'!$I$6:$I$18,0),MATCH(E$4,'Operational Measures'!$I$6:$U$6,0)))</f>
        <v/>
      </c>
      <c r="F43" s="66" t="str">
        <f>IF(INDEX('Operational Measures'!$I$6:$U$18,MATCH($B43,'Operational Measures'!$I$6:$I$18,0),MATCH(F$4,'Operational Measures'!$I$6:$U$6,0))=0,"",INDEX('Operational Measures'!$I$6:$U$18,MATCH($B43,'Operational Measures'!$I$6:$I$18,0),MATCH(F$4,'Operational Measures'!$I$6:$U$6,0)))</f>
        <v/>
      </c>
      <c r="G43" s="126" t="str">
        <f>IF(INDEX('Operational Measures'!$I$6:$U$18,MATCH($B43,'Operational Measures'!$I$6:$I$18,0),MATCH(G$4,'Operational Measures'!$I$6:$U$6,0))=0,"",INDEX('Operational Measures'!$I$6:$U$18,MATCH($B43,'Operational Measures'!$I$6:$I$18,0),MATCH(G$4,'Operational Measures'!$I$6:$U$6,0)))</f>
        <v/>
      </c>
      <c r="H43" s="66" t="str">
        <f>IF(INDEX('Operational Measures'!$I$6:$U$18,MATCH($B43,'Operational Measures'!$I$6:$I$18,0),MATCH(H$4,'Operational Measures'!$I$6:$U$6,0))=0,"",INDEX('Operational Measures'!$I$6:$U$18,MATCH($B43,'Operational Measures'!$I$6:$I$18,0),MATCH(H$4,'Operational Measures'!$I$6:$U$6,0)))</f>
        <v/>
      </c>
      <c r="I43" s="72"/>
    </row>
    <row r="44" spans="1:9" ht="54.9" customHeight="1" x14ac:dyDescent="0.3">
      <c r="A44" s="83"/>
      <c r="B44" s="56" t="s">
        <v>178</v>
      </c>
      <c r="C44" s="65" t="str">
        <f>INDEX('Operational Measures'!$I$6:$U$18,MATCH($B44,'Operational Measures'!$I$6:$I$18,0),MATCH(C$4,'Operational Measures'!$I$6:$U$6,0))</f>
        <v>Laggard</v>
      </c>
      <c r="D44" s="66" t="str">
        <f>IF(INDEX('Operational Measures'!$I$6:$U$18,MATCH($B44,'Operational Measures'!$I$6:$I$18,0),MATCH(D$4,'Operational Measures'!$I$6:$U$6,0))=0,"",INDEX('Operational Measures'!$I$6:$U$18,MATCH($B44,'Operational Measures'!$I$6:$I$18,0),MATCH(D$4,'Operational Measures'!$I$6:$U$6,0)))</f>
        <v/>
      </c>
      <c r="E44" s="66" t="str">
        <f>IF(INDEX('Operational Measures'!$I$6:$U$18,MATCH($B44,'Operational Measures'!$I$6:$I$18,0),MATCH(E$4,'Operational Measures'!$I$6:$U$6,0))=0,"",INDEX('Operational Measures'!$I$6:$U$18,MATCH($B44,'Operational Measures'!$I$6:$I$18,0),MATCH(E$4,'Operational Measures'!$I$6:$U$6,0)))</f>
        <v/>
      </c>
      <c r="F44" s="66" t="str">
        <f>IF(INDEX('Operational Measures'!$I$6:$U$18,MATCH($B44,'Operational Measures'!$I$6:$I$18,0),MATCH(F$4,'Operational Measures'!$I$6:$U$6,0))=0,"",INDEX('Operational Measures'!$I$6:$U$18,MATCH($B44,'Operational Measures'!$I$6:$I$18,0),MATCH(F$4,'Operational Measures'!$I$6:$U$6,0)))</f>
        <v/>
      </c>
      <c r="G44" s="126" t="str">
        <f>IF(INDEX('Operational Measures'!$I$6:$U$18,MATCH($B44,'Operational Measures'!$I$6:$I$18,0),MATCH(G$4,'Operational Measures'!$I$6:$U$6,0))=0,"",INDEX('Operational Measures'!$I$6:$U$18,MATCH($B44,'Operational Measures'!$I$6:$I$18,0),MATCH(G$4,'Operational Measures'!$I$6:$U$6,0)))</f>
        <v/>
      </c>
      <c r="H44" s="66" t="str">
        <f>IF(INDEX('Operational Measures'!$I$6:$U$18,MATCH($B44,'Operational Measures'!$I$6:$I$18,0),MATCH(H$4,'Operational Measures'!$I$6:$U$6,0))=0,"",INDEX('Operational Measures'!$I$6:$U$18,MATCH($B44,'Operational Measures'!$I$6:$I$18,0),MATCH(H$4,'Operational Measures'!$I$6:$U$6,0)))</f>
        <v/>
      </c>
      <c r="I44" s="72"/>
    </row>
    <row r="45" spans="1:9" ht="54.9" customHeight="1" x14ac:dyDescent="0.3">
      <c r="A45" s="83"/>
      <c r="B45" s="56" t="s">
        <v>91</v>
      </c>
      <c r="C45" s="65" t="str">
        <f>INDEX('Operational Measures'!$I$6:$U$18,MATCH($B45,'Operational Measures'!$I$6:$I$18,0),MATCH(C$4,'Operational Measures'!$I$6:$U$6,0))</f>
        <v>Laggard</v>
      </c>
      <c r="D45" s="66" t="str">
        <f>IF(INDEX('Operational Measures'!$I$6:$U$18,MATCH($B45,'Operational Measures'!$I$6:$I$18,0),MATCH(D$4,'Operational Measures'!$I$6:$U$6,0))=0,"",INDEX('Operational Measures'!$I$6:$U$18,MATCH($B45,'Operational Measures'!$I$6:$I$18,0),MATCH(D$4,'Operational Measures'!$I$6:$U$6,0)))</f>
        <v/>
      </c>
      <c r="E45" s="66" t="str">
        <f>IF(INDEX('Operational Measures'!$I$6:$U$18,MATCH($B45,'Operational Measures'!$I$6:$I$18,0),MATCH(E$4,'Operational Measures'!$I$6:$U$6,0))=0,"",INDEX('Operational Measures'!$I$6:$U$18,MATCH($B45,'Operational Measures'!$I$6:$I$18,0),MATCH(E$4,'Operational Measures'!$I$6:$U$6,0)))</f>
        <v/>
      </c>
      <c r="F45" s="66" t="str">
        <f>IF(INDEX('Operational Measures'!$I$6:$U$18,MATCH($B45,'Operational Measures'!$I$6:$I$18,0),MATCH(F$4,'Operational Measures'!$I$6:$U$6,0))=0,"",INDEX('Operational Measures'!$I$6:$U$18,MATCH($B45,'Operational Measures'!$I$6:$I$18,0),MATCH(F$4,'Operational Measures'!$I$6:$U$6,0)))</f>
        <v/>
      </c>
      <c r="G45" s="126" t="str">
        <f>IF(INDEX('Operational Measures'!$I$6:$U$18,MATCH($B45,'Operational Measures'!$I$6:$I$18,0),MATCH(G$4,'Operational Measures'!$I$6:$U$6,0))=0,"",INDEX('Operational Measures'!$I$6:$U$18,MATCH($B45,'Operational Measures'!$I$6:$I$18,0),MATCH(G$4,'Operational Measures'!$I$6:$U$6,0)))</f>
        <v/>
      </c>
      <c r="H45" s="66" t="str">
        <f>IF(INDEX('Operational Measures'!$I$6:$U$18,MATCH($B45,'Operational Measures'!$I$6:$I$18,0),MATCH(H$4,'Operational Measures'!$I$6:$U$6,0))=0,"",INDEX('Operational Measures'!$I$6:$U$18,MATCH($B45,'Operational Measures'!$I$6:$I$18,0),MATCH(H$4,'Operational Measures'!$I$6:$U$6,0)))</f>
        <v/>
      </c>
      <c r="I45" s="72"/>
    </row>
    <row r="46" spans="1:9" ht="54.9" customHeight="1" x14ac:dyDescent="0.3">
      <c r="A46" s="83"/>
      <c r="B46" s="56" t="s">
        <v>244</v>
      </c>
      <c r="C46" s="65" t="str">
        <f>INDEX('Operational Measures'!$I$6:$U$18,MATCH($B46,'Operational Measures'!$I$6:$I$18,0),MATCH(C$4,'Operational Measures'!$I$6:$U$6,0))</f>
        <v>Laggard</v>
      </c>
      <c r="D46" s="66" t="str">
        <f>IF(INDEX('Operational Measures'!$I$6:$U$18,MATCH($B46,'Operational Measures'!$I$6:$I$18,0),MATCH(D$4,'Operational Measures'!$I$6:$U$6,0))=0,"",INDEX('Operational Measures'!$I$6:$U$18,MATCH($B46,'Operational Measures'!$I$6:$I$18,0),MATCH(D$4,'Operational Measures'!$I$6:$U$6,0)))</f>
        <v/>
      </c>
      <c r="E46" s="66" t="str">
        <f>IF(INDEX('Operational Measures'!$I$6:$U$18,MATCH($B46,'Operational Measures'!$I$6:$I$18,0),MATCH(E$4,'Operational Measures'!$I$6:$U$6,0))=0,"",INDEX('Operational Measures'!$I$6:$U$18,MATCH($B46,'Operational Measures'!$I$6:$I$18,0),MATCH(E$4,'Operational Measures'!$I$6:$U$6,0)))</f>
        <v/>
      </c>
      <c r="F46" s="66" t="str">
        <f>IF(INDEX('Operational Measures'!$I$6:$U$18,MATCH($B46,'Operational Measures'!$I$6:$I$18,0),MATCH(F$4,'Operational Measures'!$I$6:$U$6,0))=0,"",INDEX('Operational Measures'!$I$6:$U$18,MATCH($B46,'Operational Measures'!$I$6:$I$18,0),MATCH(F$4,'Operational Measures'!$I$6:$U$6,0)))</f>
        <v/>
      </c>
      <c r="G46" s="126" t="str">
        <f>IF(INDEX('Operational Measures'!$I$6:$U$18,MATCH($B46,'Operational Measures'!$I$6:$I$18,0),MATCH(G$4,'Operational Measures'!$I$6:$U$6,0))=0,"",INDEX('Operational Measures'!$I$6:$U$18,MATCH($B46,'Operational Measures'!$I$6:$I$18,0),MATCH(G$4,'Operational Measures'!$I$6:$U$6,0)))</f>
        <v/>
      </c>
      <c r="H46" s="66" t="str">
        <f>IF(INDEX('Operational Measures'!$I$6:$U$18,MATCH($B46,'Operational Measures'!$I$6:$I$18,0),MATCH(H$4,'Operational Measures'!$I$6:$U$6,0))=0,"",INDEX('Operational Measures'!$I$6:$U$18,MATCH($B46,'Operational Measures'!$I$6:$I$18,0),MATCH(H$4,'Operational Measures'!$I$6:$U$6,0)))</f>
        <v/>
      </c>
      <c r="I46" s="72"/>
    </row>
    <row r="47" spans="1:9" ht="54.9" customHeight="1" x14ac:dyDescent="0.3">
      <c r="A47" s="83"/>
      <c r="B47" s="56" t="s">
        <v>243</v>
      </c>
      <c r="C47" s="65" t="str">
        <f>INDEX('Operational Measures'!$I$6:$U$18,MATCH($B47,'Operational Measures'!$I$6:$I$18,0),MATCH(C$4,'Operational Measures'!$I$6:$U$6,0))</f>
        <v>Current Standard</v>
      </c>
      <c r="D47" s="66" t="str">
        <f>IF(INDEX('Operational Measures'!$I$6:$U$18,MATCH($B47,'Operational Measures'!$I$6:$I$18,0),MATCH(D$4,'Operational Measures'!$I$6:$U$6,0))=0,"",INDEX('Operational Measures'!$I$6:$U$18,MATCH($B47,'Operational Measures'!$I$6:$I$18,0),MATCH(D$4,'Operational Measures'!$I$6:$U$6,0)))</f>
        <v/>
      </c>
      <c r="E47" s="66" t="str">
        <f>IF(INDEX('Operational Measures'!$I$6:$U$18,MATCH($B47,'Operational Measures'!$I$6:$I$18,0),MATCH(E$4,'Operational Measures'!$I$6:$U$6,0))=0,"",INDEX('Operational Measures'!$I$6:$U$18,MATCH($B47,'Operational Measures'!$I$6:$I$18,0),MATCH(E$4,'Operational Measures'!$I$6:$U$6,0)))</f>
        <v/>
      </c>
      <c r="F47" s="66" t="str">
        <f>IF(INDEX('Operational Measures'!$I$6:$U$18,MATCH($B47,'Operational Measures'!$I$6:$I$18,0),MATCH(F$4,'Operational Measures'!$I$6:$U$6,0))=0,"",INDEX('Operational Measures'!$I$6:$U$18,MATCH($B47,'Operational Measures'!$I$6:$I$18,0),MATCH(F$4,'Operational Measures'!$I$6:$U$6,0)))</f>
        <v/>
      </c>
      <c r="G47" s="126" t="str">
        <f>IF(INDEX('Operational Measures'!$I$6:$U$18,MATCH($B47,'Operational Measures'!$I$6:$I$18,0),MATCH(G$4,'Operational Measures'!$I$6:$U$6,0))=0,"",INDEX('Operational Measures'!$I$6:$U$18,MATCH($B47,'Operational Measures'!$I$6:$I$18,0),MATCH(G$4,'Operational Measures'!$I$6:$U$6,0)))</f>
        <v/>
      </c>
      <c r="H47" s="66" t="str">
        <f>IF(INDEX('Operational Measures'!$I$6:$U$18,MATCH($B47,'Operational Measures'!$I$6:$I$18,0),MATCH(H$4,'Operational Measures'!$I$6:$U$6,0))=0,"",INDEX('Operational Measures'!$I$6:$U$18,MATCH($B47,'Operational Measures'!$I$6:$I$18,0),MATCH(H$4,'Operational Measures'!$I$6:$U$6,0)))</f>
        <v/>
      </c>
      <c r="I47" s="72"/>
    </row>
    <row r="48" spans="1:9" ht="54.9" customHeight="1" x14ac:dyDescent="0.3">
      <c r="A48" s="83"/>
      <c r="B48" s="56" t="s">
        <v>245</v>
      </c>
      <c r="C48" s="65" t="str">
        <f>INDEX('Operational Measures'!$I$6:$U$18,MATCH($B48,'Operational Measures'!$I$6:$I$18,0),MATCH(C$4,'Operational Measures'!$I$6:$U$6,0))</f>
        <v>Laggard</v>
      </c>
      <c r="D48" s="66" t="str">
        <f>IF(INDEX('Operational Measures'!$I$6:$U$18,MATCH($B48,'Operational Measures'!$I$6:$I$18,0),MATCH(D$4,'Operational Measures'!$I$6:$U$6,0))=0,"",INDEX('Operational Measures'!$I$6:$U$18,MATCH($B48,'Operational Measures'!$I$6:$I$18,0),MATCH(D$4,'Operational Measures'!$I$6:$U$6,0)))</f>
        <v/>
      </c>
      <c r="E48" s="66" t="str">
        <f>IF(INDEX('Operational Measures'!$I$6:$U$18,MATCH($B48,'Operational Measures'!$I$6:$I$18,0),MATCH(E$4,'Operational Measures'!$I$6:$U$6,0))=0,"",INDEX('Operational Measures'!$I$6:$U$18,MATCH($B48,'Operational Measures'!$I$6:$I$18,0),MATCH(E$4,'Operational Measures'!$I$6:$U$6,0)))</f>
        <v/>
      </c>
      <c r="F48" s="66" t="str">
        <f>IF(INDEX('Operational Measures'!$I$6:$U$18,MATCH($B48,'Operational Measures'!$I$6:$I$18,0),MATCH(F$4,'Operational Measures'!$I$6:$U$6,0))=0,"",INDEX('Operational Measures'!$I$6:$U$18,MATCH($B48,'Operational Measures'!$I$6:$I$18,0),MATCH(F$4,'Operational Measures'!$I$6:$U$6,0)))</f>
        <v/>
      </c>
      <c r="G48" s="126" t="str">
        <f>IF(INDEX('Operational Measures'!$I$6:$U$18,MATCH($B48,'Operational Measures'!$I$6:$I$18,0),MATCH(G$4,'Operational Measures'!$I$6:$U$6,0))=0,"",INDEX('Operational Measures'!$I$6:$U$18,MATCH($B48,'Operational Measures'!$I$6:$I$18,0),MATCH(G$4,'Operational Measures'!$I$6:$U$6,0)))</f>
        <v/>
      </c>
      <c r="H48" s="66" t="str">
        <f>IF(INDEX('Operational Measures'!$I$6:$U$18,MATCH($B48,'Operational Measures'!$I$6:$I$18,0),MATCH(H$4,'Operational Measures'!$I$6:$U$6,0))=0,"",INDEX('Operational Measures'!$I$6:$U$18,MATCH($B48,'Operational Measures'!$I$6:$I$18,0),MATCH(H$4,'Operational Measures'!$I$6:$U$6,0)))</f>
        <v/>
      </c>
      <c r="I48" s="72"/>
    </row>
    <row r="49" spans="1:9" ht="54.9" customHeight="1" x14ac:dyDescent="0.3">
      <c r="A49" s="83"/>
      <c r="B49" s="56" t="s">
        <v>99</v>
      </c>
      <c r="C49" s="65" t="str">
        <f>INDEX('Operational Measures'!$I$6:$U$18,MATCH($B49,'Operational Measures'!$I$6:$I$18,0),MATCH(C$4,'Operational Measures'!$I$6:$U$6,0))</f>
        <v>Laggard</v>
      </c>
      <c r="D49" s="66" t="str">
        <f>IF(INDEX('Operational Measures'!$I$6:$U$18,MATCH($B49,'Operational Measures'!$I$6:$I$18,0),MATCH(D$4,'Operational Measures'!$I$6:$U$6,0))=0,"",INDEX('Operational Measures'!$I$6:$U$18,MATCH($B49,'Operational Measures'!$I$6:$I$18,0),MATCH(D$4,'Operational Measures'!$I$6:$U$6,0)))</f>
        <v/>
      </c>
      <c r="E49" s="66" t="str">
        <f>IF(INDEX('Operational Measures'!$I$6:$U$18,MATCH($B49,'Operational Measures'!$I$6:$I$18,0),MATCH(E$4,'Operational Measures'!$I$6:$U$6,0))=0,"",INDEX('Operational Measures'!$I$6:$U$18,MATCH($B49,'Operational Measures'!$I$6:$I$18,0),MATCH(E$4,'Operational Measures'!$I$6:$U$6,0)))</f>
        <v/>
      </c>
      <c r="F49" s="66" t="str">
        <f>IF(INDEX('Operational Measures'!$I$6:$U$18,MATCH($B49,'Operational Measures'!$I$6:$I$18,0),MATCH(F$4,'Operational Measures'!$I$6:$U$6,0))=0,"",INDEX('Operational Measures'!$I$6:$U$18,MATCH($B49,'Operational Measures'!$I$6:$I$18,0),MATCH(F$4,'Operational Measures'!$I$6:$U$6,0)))</f>
        <v/>
      </c>
      <c r="G49" s="126" t="str">
        <f>IF(INDEX('Operational Measures'!$I$6:$U$18,MATCH($B49,'Operational Measures'!$I$6:$I$18,0),MATCH(G$4,'Operational Measures'!$I$6:$U$6,0))=0,"",INDEX('Operational Measures'!$I$6:$U$18,MATCH($B49,'Operational Measures'!$I$6:$I$18,0),MATCH(G$4,'Operational Measures'!$I$6:$U$6,0)))</f>
        <v/>
      </c>
      <c r="H49" s="66" t="str">
        <f>IF(INDEX('Operational Measures'!$I$6:$U$18,MATCH($B49,'Operational Measures'!$I$6:$I$18,0),MATCH(H$4,'Operational Measures'!$I$6:$U$6,0))=0,"",INDEX('Operational Measures'!$I$6:$U$18,MATCH($B49,'Operational Measures'!$I$6:$I$18,0),MATCH(H$4,'Operational Measures'!$I$6:$U$6,0)))</f>
        <v/>
      </c>
      <c r="I49" s="72"/>
    </row>
    <row r="50" spans="1:9" ht="54.9" customHeight="1" thickBot="1" x14ac:dyDescent="0.35">
      <c r="A50" s="83"/>
      <c r="B50" s="57" t="s">
        <v>246</v>
      </c>
      <c r="C50" s="65" t="str">
        <f>INDEX('Operational Measures'!$I$6:$U$18,MATCH($B50,'Operational Measures'!$I$6:$I$18,0),MATCH(C$4,'Operational Measures'!$I$6:$U$6,0))</f>
        <v>Current Standard</v>
      </c>
      <c r="D50" s="66" t="str">
        <f>IF(INDEX('Operational Measures'!$I$6:$U$18,MATCH($B50,'Operational Measures'!$I$6:$I$18,0),MATCH(D$4,'Operational Measures'!$I$6:$U$6,0))=0,"",INDEX('Operational Measures'!$I$6:$U$18,MATCH($B50,'Operational Measures'!$I$6:$I$18,0),MATCH(D$4,'Operational Measures'!$I$6:$U$6,0)))</f>
        <v/>
      </c>
      <c r="E50" s="66" t="str">
        <f>IF(INDEX('Operational Measures'!$I$6:$U$18,MATCH($B50,'Operational Measures'!$I$6:$I$18,0),MATCH(E$4,'Operational Measures'!$I$6:$U$6,0))=0,"",INDEX('Operational Measures'!$I$6:$U$18,MATCH($B50,'Operational Measures'!$I$6:$I$18,0),MATCH(E$4,'Operational Measures'!$I$6:$U$6,0)))</f>
        <v/>
      </c>
      <c r="F50" s="66" t="str">
        <f>IF(INDEX('Operational Measures'!$I$6:$U$18,MATCH($B50,'Operational Measures'!$I$6:$I$18,0),MATCH(F$4,'Operational Measures'!$I$6:$U$6,0))=0,"",INDEX('Operational Measures'!$I$6:$U$18,MATCH($B50,'Operational Measures'!$I$6:$I$18,0),MATCH(F$4,'Operational Measures'!$I$6:$U$6,0)))</f>
        <v/>
      </c>
      <c r="G50" s="126" t="str">
        <f>IF(INDEX('Operational Measures'!$I$6:$U$18,MATCH($B50,'Operational Measures'!$I$6:$I$18,0),MATCH(G$4,'Operational Measures'!$I$6:$U$6,0))=0,"",INDEX('Operational Measures'!$I$6:$U$18,MATCH($B50,'Operational Measures'!$I$6:$I$18,0),MATCH(G$4,'Operational Measures'!$I$6:$U$6,0)))</f>
        <v/>
      </c>
      <c r="H50" s="66" t="str">
        <f>IF(INDEX('Operational Measures'!$I$6:$U$18,MATCH($B50,'Operational Measures'!$I$6:$I$18,0),MATCH(H$4,'Operational Measures'!$I$6:$U$6,0))=0,"",INDEX('Operational Measures'!$I$6:$U$18,MATCH($B50,'Operational Measures'!$I$6:$I$18,0),MATCH(H$4,'Operational Measures'!$I$6:$U$6,0)))</f>
        <v/>
      </c>
      <c r="I50" s="72"/>
    </row>
    <row r="51" spans="1:9" ht="54.9" customHeight="1" x14ac:dyDescent="0.4">
      <c r="A51" s="83"/>
      <c r="B51" s="175" t="s">
        <v>135</v>
      </c>
      <c r="C51" s="175"/>
      <c r="D51" s="175"/>
      <c r="E51" s="175"/>
      <c r="F51" s="175"/>
      <c r="G51" s="175"/>
      <c r="H51" s="175"/>
      <c r="I51" s="72"/>
    </row>
    <row r="52" spans="1:9" ht="54.9" customHeight="1" thickBot="1" x14ac:dyDescent="0.35">
      <c r="A52" s="83"/>
      <c r="B52" s="53"/>
      <c r="C52" s="64" t="s">
        <v>26</v>
      </c>
      <c r="D52" s="64" t="s">
        <v>28</v>
      </c>
      <c r="E52" s="64" t="s">
        <v>27</v>
      </c>
      <c r="F52" s="64" t="s">
        <v>29</v>
      </c>
      <c r="G52" s="64" t="s">
        <v>30</v>
      </c>
      <c r="H52" s="64" t="s">
        <v>35</v>
      </c>
      <c r="I52" s="72"/>
    </row>
    <row r="53" spans="1:9" ht="54.9" customHeight="1" x14ac:dyDescent="0.3">
      <c r="A53" s="83"/>
      <c r="B53" s="55" t="s">
        <v>106</v>
      </c>
      <c r="C53" s="65" t="str">
        <f>INDEX('Tracking&amp;Reporting'!$I$6:$U$13,MATCH($B53,'Tracking&amp;Reporting'!$I$6:$I$13,0),MATCH(C$4,'Tracking&amp;Reporting'!$I$6:$U$6,0))</f>
        <v>Current Standard</v>
      </c>
      <c r="D53" s="66" t="str">
        <f>IF(INDEX('Tracking&amp;Reporting'!$I$6:$U$13,MATCH($B53,'Tracking&amp;Reporting'!$I$6:$I$13,0),MATCH(D$4,'Tracking&amp;Reporting'!$I$6:$U$6,0))=0,"",INDEX('Tracking&amp;Reporting'!$I$6:$U$13,MATCH($B53,'Tracking&amp;Reporting'!$I$6:$I$13,0),MATCH(D$4,'Tracking&amp;Reporting'!$I$6:$U$6,0)))</f>
        <v/>
      </c>
      <c r="E53" s="66" t="str">
        <f>IF(INDEX('Tracking&amp;Reporting'!$I$6:$U$13,MATCH($B53,'Tracking&amp;Reporting'!$I$6:$I$13,0),MATCH(E$4,'Tracking&amp;Reporting'!$I$6:$U$6,0))=0,"",INDEX('Tracking&amp;Reporting'!$I$6:$U$13,MATCH($B53,'Tracking&amp;Reporting'!$I$6:$I$13,0),MATCH(E$4,'Tracking&amp;Reporting'!$I$6:$U$6,0)))</f>
        <v/>
      </c>
      <c r="F53" s="66" t="str">
        <f>IF(INDEX('Tracking&amp;Reporting'!$I$6:$U$13,MATCH($B53,'Tracking&amp;Reporting'!$I$6:$I$13,0),MATCH(F$4,'Tracking&amp;Reporting'!$I$6:$U$6,0))=0,"",INDEX('Tracking&amp;Reporting'!$I$6:$U$13,MATCH($B53,'Tracking&amp;Reporting'!$I$6:$I$13,0),MATCH(F$4,'Tracking&amp;Reporting'!$I$6:$U$6,0)))</f>
        <v/>
      </c>
      <c r="G53" s="126" t="str">
        <f>IF(INDEX('Tracking&amp;Reporting'!$I$6:$U$13,MATCH($B53,'Tracking&amp;Reporting'!$I$6:$I$13,0),MATCH(G$4,'Tracking&amp;Reporting'!$I$6:$U$6,0))=0,"",INDEX('Tracking&amp;Reporting'!$I$6:$U$13,MATCH($B53,'Tracking&amp;Reporting'!$I$6:$I$13,0),MATCH(G$4,'Tracking&amp;Reporting'!$I$6:$U$6,0)))</f>
        <v/>
      </c>
      <c r="H53" s="66" t="str">
        <f>IF(INDEX('Tracking&amp;Reporting'!$I$6:$U$13,MATCH($B53,'Tracking&amp;Reporting'!$I$6:$I$13,0),MATCH(H$4,'Tracking&amp;Reporting'!$I$6:$U$6,0))=0,"",INDEX('Tracking&amp;Reporting'!$I$6:$U$13,MATCH($B53,'Tracking&amp;Reporting'!$I$6:$I$13,0),MATCH(H$4,'Tracking&amp;Reporting'!$I$6:$U$6,0)))</f>
        <v/>
      </c>
      <c r="I53" s="72"/>
    </row>
    <row r="54" spans="1:9" ht="54.9" customHeight="1" x14ac:dyDescent="0.3">
      <c r="A54" s="83"/>
      <c r="B54" s="56" t="s">
        <v>254</v>
      </c>
      <c r="C54" s="65" t="str">
        <f>INDEX('Tracking&amp;Reporting'!$I$6:$U$13,MATCH($B54,'Tracking&amp;Reporting'!$I$6:$I$13,0),MATCH(C$4,'Tracking&amp;Reporting'!$I$6:$U$6,0))</f>
        <v>Pioneer</v>
      </c>
      <c r="D54" s="66" t="str">
        <f>IF(INDEX('Tracking&amp;Reporting'!$I$6:$U$13,MATCH($B54,'Tracking&amp;Reporting'!$I$6:$I$13,0),MATCH(D$4,'Tracking&amp;Reporting'!$I$6:$U$6,0))=0,"",INDEX('Tracking&amp;Reporting'!$I$6:$U$13,MATCH($B54,'Tracking&amp;Reporting'!$I$6:$I$13,0),MATCH(D$4,'Tracking&amp;Reporting'!$I$6:$U$6,0)))</f>
        <v/>
      </c>
      <c r="E54" s="66" t="str">
        <f>IF(INDEX('Tracking&amp;Reporting'!$I$6:$U$13,MATCH($B54,'Tracking&amp;Reporting'!$I$6:$I$13,0),MATCH(E$4,'Tracking&amp;Reporting'!$I$6:$U$6,0))=0,"",INDEX('Tracking&amp;Reporting'!$I$6:$U$13,MATCH($B54,'Tracking&amp;Reporting'!$I$6:$I$13,0),MATCH(E$4,'Tracking&amp;Reporting'!$I$6:$U$6,0)))</f>
        <v/>
      </c>
      <c r="F54" s="66" t="str">
        <f>IF(INDEX('Tracking&amp;Reporting'!$I$6:$U$13,MATCH($B54,'Tracking&amp;Reporting'!$I$6:$I$13,0),MATCH(F$4,'Tracking&amp;Reporting'!$I$6:$U$6,0))=0,"",INDEX('Tracking&amp;Reporting'!$I$6:$U$13,MATCH($B54,'Tracking&amp;Reporting'!$I$6:$I$13,0),MATCH(F$4,'Tracking&amp;Reporting'!$I$6:$U$6,0)))</f>
        <v/>
      </c>
      <c r="G54" s="126" t="str">
        <f>IF(INDEX('Tracking&amp;Reporting'!$I$6:$U$13,MATCH($B54,'Tracking&amp;Reporting'!$I$6:$I$13,0),MATCH(G$4,'Tracking&amp;Reporting'!$I$6:$U$6,0))=0,"",INDEX('Tracking&amp;Reporting'!$I$6:$U$13,MATCH($B54,'Tracking&amp;Reporting'!$I$6:$I$13,0),MATCH(G$4,'Tracking&amp;Reporting'!$I$6:$U$6,0)))</f>
        <v/>
      </c>
      <c r="H54" s="66" t="str">
        <f>IF(INDEX('Tracking&amp;Reporting'!$I$6:$U$13,MATCH($B54,'Tracking&amp;Reporting'!$I$6:$I$13,0),MATCH(H$4,'Tracking&amp;Reporting'!$I$6:$U$6,0))=0,"",INDEX('Tracking&amp;Reporting'!$I$6:$U$13,MATCH($B54,'Tracking&amp;Reporting'!$I$6:$I$13,0),MATCH(H$4,'Tracking&amp;Reporting'!$I$6:$U$6,0)))</f>
        <v/>
      </c>
      <c r="I54" s="72"/>
    </row>
    <row r="55" spans="1:9" ht="54.9" customHeight="1" x14ac:dyDescent="0.3">
      <c r="A55" s="83"/>
      <c r="B55" s="56" t="s">
        <v>255</v>
      </c>
      <c r="C55" s="65" t="str">
        <f>INDEX('Tracking&amp;Reporting'!$I$6:$U$13,MATCH($B55,'Tracking&amp;Reporting'!$I$6:$I$13,0),MATCH(C$4,'Tracking&amp;Reporting'!$I$6:$U$6,0))</f>
        <v>Current Standard</v>
      </c>
      <c r="D55" s="66" t="str">
        <f>IF(INDEX('Tracking&amp;Reporting'!$I$6:$U$13,MATCH($B55,'Tracking&amp;Reporting'!$I$6:$I$13,0),MATCH(D$4,'Tracking&amp;Reporting'!$I$6:$U$6,0))=0,"",INDEX('Tracking&amp;Reporting'!$I$6:$U$13,MATCH($B55,'Tracking&amp;Reporting'!$I$6:$I$13,0),MATCH(D$4,'Tracking&amp;Reporting'!$I$6:$U$6,0)))</f>
        <v/>
      </c>
      <c r="E55" s="66" t="str">
        <f>IF(INDEX('Tracking&amp;Reporting'!$I$6:$U$13,MATCH($B55,'Tracking&amp;Reporting'!$I$6:$I$13,0),MATCH(E$4,'Tracking&amp;Reporting'!$I$6:$U$6,0))=0,"",INDEX('Tracking&amp;Reporting'!$I$6:$U$13,MATCH($B55,'Tracking&amp;Reporting'!$I$6:$I$13,0),MATCH(E$4,'Tracking&amp;Reporting'!$I$6:$U$6,0)))</f>
        <v/>
      </c>
      <c r="F55" s="66" t="str">
        <f>IF(INDEX('Tracking&amp;Reporting'!$I$6:$U$13,MATCH($B55,'Tracking&amp;Reporting'!$I$6:$I$13,0),MATCH(F$4,'Tracking&amp;Reporting'!$I$6:$U$6,0))=0,"",INDEX('Tracking&amp;Reporting'!$I$6:$U$13,MATCH($B55,'Tracking&amp;Reporting'!$I$6:$I$13,0),MATCH(F$4,'Tracking&amp;Reporting'!$I$6:$U$6,0)))</f>
        <v/>
      </c>
      <c r="G55" s="126" t="str">
        <f>IF(INDEX('Tracking&amp;Reporting'!$I$6:$U$13,MATCH($B55,'Tracking&amp;Reporting'!$I$6:$I$13,0),MATCH(G$4,'Tracking&amp;Reporting'!$I$6:$U$6,0))=0,"",INDEX('Tracking&amp;Reporting'!$I$6:$U$13,MATCH($B55,'Tracking&amp;Reporting'!$I$6:$I$13,0),MATCH(G$4,'Tracking&amp;Reporting'!$I$6:$U$6,0)))</f>
        <v/>
      </c>
      <c r="H55" s="66" t="str">
        <f>IF(INDEX('Tracking&amp;Reporting'!$I$6:$U$13,MATCH($B55,'Tracking&amp;Reporting'!$I$6:$I$13,0),MATCH(H$4,'Tracking&amp;Reporting'!$I$6:$U$6,0))=0,"",INDEX('Tracking&amp;Reporting'!$I$6:$U$13,MATCH($B55,'Tracking&amp;Reporting'!$I$6:$I$13,0),MATCH(H$4,'Tracking&amp;Reporting'!$I$6:$U$6,0)))</f>
        <v/>
      </c>
      <c r="I55" s="72"/>
    </row>
    <row r="56" spans="1:9" ht="54.9" customHeight="1" x14ac:dyDescent="0.3">
      <c r="A56" s="83"/>
      <c r="B56" s="56" t="s">
        <v>115</v>
      </c>
      <c r="C56" s="65" t="str">
        <f>INDEX('Tracking&amp;Reporting'!$I$6:$U$13,MATCH($B56,'Tracking&amp;Reporting'!$I$6:$I$13,0),MATCH(C$4,'Tracking&amp;Reporting'!$I$6:$U$6,0))</f>
        <v>Laggard</v>
      </c>
      <c r="D56" s="66" t="str">
        <f>IF(INDEX('Tracking&amp;Reporting'!$I$6:$U$13,MATCH($B56,'Tracking&amp;Reporting'!$I$6:$I$13,0),MATCH(D$4,'Tracking&amp;Reporting'!$I$6:$U$6,0))=0,"",INDEX('Tracking&amp;Reporting'!$I$6:$U$13,MATCH($B56,'Tracking&amp;Reporting'!$I$6:$I$13,0),MATCH(D$4,'Tracking&amp;Reporting'!$I$6:$U$6,0)))</f>
        <v/>
      </c>
      <c r="E56" s="66" t="str">
        <f>IF(INDEX('Tracking&amp;Reporting'!$I$6:$U$13,MATCH($B56,'Tracking&amp;Reporting'!$I$6:$I$13,0),MATCH(E$4,'Tracking&amp;Reporting'!$I$6:$U$6,0))=0,"",INDEX('Tracking&amp;Reporting'!$I$6:$U$13,MATCH($B56,'Tracking&amp;Reporting'!$I$6:$I$13,0),MATCH(E$4,'Tracking&amp;Reporting'!$I$6:$U$6,0)))</f>
        <v/>
      </c>
      <c r="F56" s="66" t="str">
        <f>IF(INDEX('Tracking&amp;Reporting'!$I$6:$U$13,MATCH($B56,'Tracking&amp;Reporting'!$I$6:$I$13,0),MATCH(F$4,'Tracking&amp;Reporting'!$I$6:$U$6,0))=0,"",INDEX('Tracking&amp;Reporting'!$I$6:$U$13,MATCH($B56,'Tracking&amp;Reporting'!$I$6:$I$13,0),MATCH(F$4,'Tracking&amp;Reporting'!$I$6:$U$6,0)))</f>
        <v/>
      </c>
      <c r="G56" s="126" t="str">
        <f>IF(INDEX('Tracking&amp;Reporting'!$I$6:$U$13,MATCH($B56,'Tracking&amp;Reporting'!$I$6:$I$13,0),MATCH(G$4,'Tracking&amp;Reporting'!$I$6:$U$6,0))=0,"",INDEX('Tracking&amp;Reporting'!$I$6:$U$13,MATCH($B56,'Tracking&amp;Reporting'!$I$6:$I$13,0),MATCH(G$4,'Tracking&amp;Reporting'!$I$6:$U$6,0)))</f>
        <v/>
      </c>
      <c r="H56" s="66" t="str">
        <f>IF(INDEX('Tracking&amp;Reporting'!$I$6:$U$13,MATCH($B56,'Tracking&amp;Reporting'!$I$6:$I$13,0),MATCH(H$4,'Tracking&amp;Reporting'!$I$6:$U$6,0))=0,"",INDEX('Tracking&amp;Reporting'!$I$6:$U$13,MATCH($B56,'Tracking&amp;Reporting'!$I$6:$I$13,0),MATCH(H$4,'Tracking&amp;Reporting'!$I$6:$U$6,0)))</f>
        <v/>
      </c>
      <c r="I56" s="72"/>
    </row>
    <row r="57" spans="1:9" ht="54.9" customHeight="1" x14ac:dyDescent="0.3">
      <c r="A57" s="83"/>
      <c r="B57" s="56" t="s">
        <v>119</v>
      </c>
      <c r="C57" s="65" t="str">
        <f>INDEX('Tracking&amp;Reporting'!$I$6:$U$13,MATCH($B57,'Tracking&amp;Reporting'!$I$6:$I$13,0),MATCH(C$4,'Tracking&amp;Reporting'!$I$6:$U$6,0))</f>
        <v>Current Standard</v>
      </c>
      <c r="D57" s="66" t="str">
        <f>IF(INDEX('Tracking&amp;Reporting'!$I$6:$U$13,MATCH($B57,'Tracking&amp;Reporting'!$I$6:$I$13,0),MATCH(D$4,'Tracking&amp;Reporting'!$I$6:$U$6,0))=0,"",INDEX('Tracking&amp;Reporting'!$I$6:$U$13,MATCH($B57,'Tracking&amp;Reporting'!$I$6:$I$13,0),MATCH(D$4,'Tracking&amp;Reporting'!$I$6:$U$6,0)))</f>
        <v/>
      </c>
      <c r="E57" s="66" t="str">
        <f>IF(INDEX('Tracking&amp;Reporting'!$I$6:$U$13,MATCH($B57,'Tracking&amp;Reporting'!$I$6:$I$13,0),MATCH(E$4,'Tracking&amp;Reporting'!$I$6:$U$6,0))=0,"",INDEX('Tracking&amp;Reporting'!$I$6:$U$13,MATCH($B57,'Tracking&amp;Reporting'!$I$6:$I$13,0),MATCH(E$4,'Tracking&amp;Reporting'!$I$6:$U$6,0)))</f>
        <v/>
      </c>
      <c r="F57" s="66" t="str">
        <f>IF(INDEX('Tracking&amp;Reporting'!$I$6:$U$13,MATCH($B57,'Tracking&amp;Reporting'!$I$6:$I$13,0),MATCH(F$4,'Tracking&amp;Reporting'!$I$6:$U$6,0))=0,"",INDEX('Tracking&amp;Reporting'!$I$6:$U$13,MATCH($B57,'Tracking&amp;Reporting'!$I$6:$I$13,0),MATCH(F$4,'Tracking&amp;Reporting'!$I$6:$U$6,0)))</f>
        <v/>
      </c>
      <c r="G57" s="126" t="str">
        <f>IF(INDEX('Tracking&amp;Reporting'!$I$6:$U$13,MATCH($B57,'Tracking&amp;Reporting'!$I$6:$I$13,0),MATCH(G$4,'Tracking&amp;Reporting'!$I$6:$U$6,0))=0,"",INDEX('Tracking&amp;Reporting'!$I$6:$U$13,MATCH($B57,'Tracking&amp;Reporting'!$I$6:$I$13,0),MATCH(G$4,'Tracking&amp;Reporting'!$I$6:$U$6,0)))</f>
        <v/>
      </c>
      <c r="H57" s="66" t="str">
        <f>IF(INDEX('Tracking&amp;Reporting'!$I$6:$U$13,MATCH($B57,'Tracking&amp;Reporting'!$I$6:$I$13,0),MATCH(H$4,'Tracking&amp;Reporting'!$I$6:$U$6,0))=0,"",INDEX('Tracking&amp;Reporting'!$I$6:$U$13,MATCH($B57,'Tracking&amp;Reporting'!$I$6:$I$13,0),MATCH(H$4,'Tracking&amp;Reporting'!$I$6:$U$6,0)))</f>
        <v/>
      </c>
      <c r="I57" s="72"/>
    </row>
    <row r="58" spans="1:9" ht="54.9" customHeight="1" x14ac:dyDescent="0.3">
      <c r="A58" s="83"/>
      <c r="B58" s="56" t="s">
        <v>123</v>
      </c>
      <c r="C58" s="65" t="str">
        <f>INDEX('Tracking&amp;Reporting'!$I$6:$U$13,MATCH($B58,'Tracking&amp;Reporting'!$I$6:$I$13,0),MATCH(C$4,'Tracking&amp;Reporting'!$I$6:$U$6,0))</f>
        <v>Laggard</v>
      </c>
      <c r="D58" s="66" t="str">
        <f>IF(INDEX('Tracking&amp;Reporting'!$I$6:$U$13,MATCH($B58,'Tracking&amp;Reporting'!$I$6:$I$13,0),MATCH(D$4,'Tracking&amp;Reporting'!$I$6:$U$6,0))=0,"",INDEX('Tracking&amp;Reporting'!$I$6:$U$13,MATCH($B58,'Tracking&amp;Reporting'!$I$6:$I$13,0),MATCH(D$4,'Tracking&amp;Reporting'!$I$6:$U$6,0)))</f>
        <v/>
      </c>
      <c r="E58" s="66" t="str">
        <f>IF(INDEX('Tracking&amp;Reporting'!$I$6:$U$13,MATCH($B58,'Tracking&amp;Reporting'!$I$6:$I$13,0),MATCH(E$4,'Tracking&amp;Reporting'!$I$6:$U$6,0))=0,"",INDEX('Tracking&amp;Reporting'!$I$6:$U$13,MATCH($B58,'Tracking&amp;Reporting'!$I$6:$I$13,0),MATCH(E$4,'Tracking&amp;Reporting'!$I$6:$U$6,0)))</f>
        <v/>
      </c>
      <c r="F58" s="66" t="str">
        <f>IF(INDEX('Tracking&amp;Reporting'!$I$6:$U$13,MATCH($B58,'Tracking&amp;Reporting'!$I$6:$I$13,0),MATCH(F$4,'Tracking&amp;Reporting'!$I$6:$U$6,0))=0,"",INDEX('Tracking&amp;Reporting'!$I$6:$U$13,MATCH($B58,'Tracking&amp;Reporting'!$I$6:$I$13,0),MATCH(F$4,'Tracking&amp;Reporting'!$I$6:$U$6,0)))</f>
        <v/>
      </c>
      <c r="G58" s="126" t="str">
        <f>IF(INDEX('Tracking&amp;Reporting'!$I$6:$U$13,MATCH($B58,'Tracking&amp;Reporting'!$I$6:$I$13,0),MATCH(G$4,'Tracking&amp;Reporting'!$I$6:$U$6,0))=0,"",INDEX('Tracking&amp;Reporting'!$I$6:$U$13,MATCH($B58,'Tracking&amp;Reporting'!$I$6:$I$13,0),MATCH(G$4,'Tracking&amp;Reporting'!$I$6:$U$6,0)))</f>
        <v/>
      </c>
      <c r="H58" s="66" t="str">
        <f>IF(INDEX('Tracking&amp;Reporting'!$I$6:$U$13,MATCH($B58,'Tracking&amp;Reporting'!$I$6:$I$13,0),MATCH(H$4,'Tracking&amp;Reporting'!$I$6:$U$6,0))=0,"",INDEX('Tracking&amp;Reporting'!$I$6:$U$13,MATCH($B58,'Tracking&amp;Reporting'!$I$6:$I$13,0),MATCH(H$4,'Tracking&amp;Reporting'!$I$6:$U$6,0)))</f>
        <v/>
      </c>
      <c r="I58" s="72"/>
    </row>
    <row r="59" spans="1:9" ht="54.9" customHeight="1" thickBot="1" x14ac:dyDescent="0.35">
      <c r="A59" s="83"/>
      <c r="B59" s="57" t="s">
        <v>4</v>
      </c>
      <c r="C59" s="65" t="str">
        <f>INDEX('Tracking&amp;Reporting'!$I$6:$U$13,MATCH($B59,'Tracking&amp;Reporting'!$I$6:$I$13,0),MATCH(C$4,'Tracking&amp;Reporting'!$I$6:$U$6,0))</f>
        <v>Current Standard</v>
      </c>
      <c r="D59" s="66" t="str">
        <f>IF(INDEX('Tracking&amp;Reporting'!$I$6:$U$13,MATCH($B59,'Tracking&amp;Reporting'!$I$6:$I$13,0),MATCH(D$4,'Tracking&amp;Reporting'!$I$6:$U$6,0))=0,"",INDEX('Tracking&amp;Reporting'!$I$6:$U$13,MATCH($B59,'Tracking&amp;Reporting'!$I$6:$I$13,0),MATCH(D$4,'Tracking&amp;Reporting'!$I$6:$U$6,0)))</f>
        <v/>
      </c>
      <c r="E59" s="66" t="str">
        <f>IF(INDEX('Tracking&amp;Reporting'!$I$6:$U$13,MATCH($B59,'Tracking&amp;Reporting'!$I$6:$I$13,0),MATCH(E$4,'Tracking&amp;Reporting'!$I$6:$U$6,0))=0,"",INDEX('Tracking&amp;Reporting'!$I$6:$U$13,MATCH($B59,'Tracking&amp;Reporting'!$I$6:$I$13,0),MATCH(E$4,'Tracking&amp;Reporting'!$I$6:$U$6,0)))</f>
        <v/>
      </c>
      <c r="F59" s="66" t="str">
        <f>IF(INDEX('Tracking&amp;Reporting'!$I$6:$U$13,MATCH($B59,'Tracking&amp;Reporting'!$I$6:$I$13,0),MATCH(F$4,'Tracking&amp;Reporting'!$I$6:$U$6,0))=0,"",INDEX('Tracking&amp;Reporting'!$I$6:$U$13,MATCH($B59,'Tracking&amp;Reporting'!$I$6:$I$13,0),MATCH(F$4,'Tracking&amp;Reporting'!$I$6:$U$6,0)))</f>
        <v/>
      </c>
      <c r="G59" s="126" t="str">
        <f>IF(INDEX('Tracking&amp;Reporting'!$I$6:$U$13,MATCH($B59,'Tracking&amp;Reporting'!$I$6:$I$13,0),MATCH(G$4,'Tracking&amp;Reporting'!$I$6:$U$6,0))=0,"",INDEX('Tracking&amp;Reporting'!$I$6:$U$13,MATCH($B59,'Tracking&amp;Reporting'!$I$6:$I$13,0),MATCH(G$4,'Tracking&amp;Reporting'!$I$6:$U$6,0)))</f>
        <v/>
      </c>
      <c r="H59" s="66" t="str">
        <f>IF(INDEX('Tracking&amp;Reporting'!$I$6:$U$13,MATCH($B59,'Tracking&amp;Reporting'!$I$6:$I$13,0),MATCH(H$4,'Tracking&amp;Reporting'!$I$6:$U$6,0))=0,"",INDEX('Tracking&amp;Reporting'!$I$6:$U$13,MATCH($B59,'Tracking&amp;Reporting'!$I$6:$I$13,0),MATCH(H$4,'Tracking&amp;Reporting'!$I$6:$U$6,0)))</f>
        <v/>
      </c>
      <c r="I59" s="72"/>
    </row>
    <row r="60" spans="1:9" ht="54.9" customHeight="1" thickBot="1" x14ac:dyDescent="0.35">
      <c r="A60" s="84"/>
      <c r="B60" s="85"/>
      <c r="C60" s="86"/>
      <c r="D60" s="86"/>
      <c r="E60" s="86"/>
      <c r="F60" s="86"/>
      <c r="G60" s="86"/>
      <c r="H60" s="102">
        <f ca="1">TODAY()</f>
        <v>45407</v>
      </c>
      <c r="I60" s="87"/>
    </row>
    <row r="61" spans="1:9" ht="54.9" customHeight="1" thickTop="1" x14ac:dyDescent="0.3"/>
    <row r="62" spans="1:9" ht="54.9" customHeight="1" x14ac:dyDescent="0.3"/>
    <row r="63" spans="1:9" ht="54.9" customHeight="1" x14ac:dyDescent="0.3"/>
    <row r="64" spans="1:9" ht="54.9" customHeight="1" x14ac:dyDescent="0.3"/>
    <row r="65" ht="54.9" customHeight="1" x14ac:dyDescent="0.3"/>
    <row r="66" ht="54.9" customHeight="1" x14ac:dyDescent="0.3"/>
    <row r="67" ht="54.9" customHeight="1" x14ac:dyDescent="0.3"/>
    <row r="68" ht="54.9" customHeight="1" x14ac:dyDescent="0.3"/>
    <row r="69" ht="54.9" customHeight="1" x14ac:dyDescent="0.3"/>
    <row r="70" ht="54.9" customHeight="1" x14ac:dyDescent="0.3"/>
    <row r="71" ht="54.9" customHeight="1" x14ac:dyDescent="0.3"/>
    <row r="72" ht="54.9" customHeight="1" x14ac:dyDescent="0.3"/>
    <row r="73" ht="54.9" customHeight="1" x14ac:dyDescent="0.3"/>
    <row r="74" ht="54.9" customHeight="1" x14ac:dyDescent="0.3"/>
    <row r="75" ht="54.9" customHeight="1" x14ac:dyDescent="0.3"/>
    <row r="76" ht="54.9" customHeight="1" x14ac:dyDescent="0.3"/>
    <row r="77" ht="54.9" customHeight="1" x14ac:dyDescent="0.3"/>
    <row r="78" ht="54.9" customHeight="1" x14ac:dyDescent="0.3"/>
    <row r="79" ht="54.9" customHeight="1" x14ac:dyDescent="0.3"/>
    <row r="80" ht="54.9" customHeight="1" x14ac:dyDescent="0.3"/>
    <row r="81" ht="54.9" customHeight="1" x14ac:dyDescent="0.3"/>
    <row r="82" ht="54.9" customHeight="1" x14ac:dyDescent="0.3"/>
    <row r="83" ht="54.9" customHeight="1" x14ac:dyDescent="0.3"/>
    <row r="84" ht="54.9" customHeight="1" x14ac:dyDescent="0.3"/>
    <row r="85" ht="54.9" customHeight="1" x14ac:dyDescent="0.3"/>
    <row r="86" ht="54.9" customHeight="1" x14ac:dyDescent="0.3"/>
    <row r="87" ht="54.9" customHeight="1" x14ac:dyDescent="0.3"/>
    <row r="88" ht="54.9" customHeight="1" x14ac:dyDescent="0.3"/>
    <row r="89" ht="54.9" customHeight="1" x14ac:dyDescent="0.3"/>
    <row r="90" ht="54.9" customHeight="1" x14ac:dyDescent="0.3"/>
    <row r="91" ht="54.9" customHeight="1" x14ac:dyDescent="0.3"/>
  </sheetData>
  <sheetProtection algorithmName="SHA-512" hashValue="pA7WlMihfQNj2zKaZISVwGpIGgf1vRdY4JSQHcylyJnb1UGGyLjFQOOJd9w7GW4xuug7LfO4FB/gg5Tdvg+f3A==" saltValue="c9+1Ib11ZafwYGikyMj2PQ==" spinCount="100000" sheet="1" objects="1" scenarios="1"/>
  <mergeCells count="5">
    <mergeCell ref="B3:H3"/>
    <mergeCell ref="B51:H51"/>
    <mergeCell ref="B38:H38"/>
    <mergeCell ref="B30:H30"/>
    <mergeCell ref="B17:H17"/>
  </mergeCells>
  <pageMargins left="0.23622047244094491" right="0.23622047244094491" top="0.74803149606299213" bottom="0.74803149606299213" header="0.31496062992125984" footer="0.31496062992125984"/>
  <pageSetup paperSize="9" scale="27" fitToHeight="2" orientation="landscape" r:id="rId1"/>
  <rowBreaks count="1" manualBreakCount="1">
    <brk id="28"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5E9EC-1506-48C8-8544-40D9434B9F95}">
  <sheetPr codeName="Tabelle9">
    <tabColor theme="0" tint="-0.249977111117893"/>
  </sheetPr>
  <dimension ref="A1:L10"/>
  <sheetViews>
    <sheetView zoomScale="85" zoomScaleNormal="85" workbookViewId="0">
      <selection sqref="A1:XFD1048576"/>
    </sheetView>
  </sheetViews>
  <sheetFormatPr defaultColWidth="11.44140625" defaultRowHeight="13.8" x14ac:dyDescent="0.25"/>
  <cols>
    <col min="1" max="1" width="11.44140625" style="29"/>
    <col min="2" max="2" width="40.33203125" style="29" bestFit="1" customWidth="1"/>
    <col min="3" max="3" width="11.44140625" style="30"/>
    <col min="4" max="4" width="11.44140625" style="29"/>
    <col min="5" max="5" width="22" style="29" bestFit="1" customWidth="1"/>
    <col min="6" max="6" width="11.44140625" style="30"/>
    <col min="7" max="7" width="13.6640625" style="29" bestFit="1" customWidth="1"/>
    <col min="8" max="8" width="11.44140625" style="29"/>
    <col min="9" max="9" width="11.44140625" style="30"/>
    <col min="10" max="11" width="11.44140625" style="29"/>
    <col min="12" max="12" width="11.44140625" style="117"/>
    <col min="13" max="16384" width="11.44140625" style="29"/>
  </cols>
  <sheetData>
    <row r="1" spans="1:12" ht="17.399999999999999" x14ac:dyDescent="0.3">
      <c r="A1" s="28" t="s">
        <v>18</v>
      </c>
    </row>
    <row r="3" spans="1:12" x14ac:dyDescent="0.25">
      <c r="A3" s="176" t="s">
        <v>19</v>
      </c>
      <c r="B3" s="176"/>
      <c r="C3" s="177"/>
      <c r="D3" s="178" t="s">
        <v>31</v>
      </c>
      <c r="E3" s="176"/>
      <c r="F3" s="177"/>
      <c r="G3" s="178" t="s">
        <v>137</v>
      </c>
      <c r="H3" s="176"/>
      <c r="I3" s="177"/>
      <c r="J3" s="178" t="s">
        <v>172</v>
      </c>
      <c r="K3" s="176"/>
      <c r="L3" s="177"/>
    </row>
    <row r="5" spans="1:12" ht="17.399999999999999" x14ac:dyDescent="0.3">
      <c r="B5" s="31" t="s">
        <v>20</v>
      </c>
      <c r="E5" s="36" t="s">
        <v>32</v>
      </c>
      <c r="G5" s="29" t="s">
        <v>138</v>
      </c>
      <c r="H5" s="54">
        <f>Results!E14</f>
        <v>1.6707898907689014</v>
      </c>
      <c r="K5" s="118" t="s">
        <v>173</v>
      </c>
    </row>
    <row r="6" spans="1:12" ht="17.399999999999999" x14ac:dyDescent="0.3">
      <c r="B6" s="32" t="s">
        <v>180</v>
      </c>
      <c r="E6" s="37" t="s">
        <v>33</v>
      </c>
      <c r="H6" s="29">
        <v>3</v>
      </c>
      <c r="K6" s="119" t="s">
        <v>174</v>
      </c>
    </row>
    <row r="7" spans="1:12" ht="17.399999999999999" x14ac:dyDescent="0.3">
      <c r="B7" s="32" t="s">
        <v>181</v>
      </c>
      <c r="E7" s="38" t="s">
        <v>34</v>
      </c>
      <c r="K7" s="120" t="s">
        <v>157</v>
      </c>
    </row>
    <row r="8" spans="1:12" x14ac:dyDescent="0.25">
      <c r="B8" s="32" t="s">
        <v>21</v>
      </c>
    </row>
    <row r="9" spans="1:12" x14ac:dyDescent="0.25">
      <c r="B9" s="32" t="s">
        <v>22</v>
      </c>
    </row>
    <row r="10" spans="1:12" x14ac:dyDescent="0.25">
      <c r="B10" s="33" t="s">
        <v>23</v>
      </c>
    </row>
  </sheetData>
  <sheetProtection algorithmName="SHA-512" hashValue="w4MEYV4u/Oz1XPPn1TY1AaG3ajcMz01FmDuRQnTkXWg1ewMxiFqvu92uRc8J/8UcUZRZVRdCL0vZs1KNhFmdEg==" saltValue="eBAsLYYMWgj/y099/ivlsg==" spinCount="100000" sheet="1" objects="1" scenarios="1"/>
  <mergeCells count="4">
    <mergeCell ref="A3:C3"/>
    <mergeCell ref="D3:F3"/>
    <mergeCell ref="G3:I3"/>
    <mergeCell ref="J3:L3"/>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39D89-5993-4BE7-94E1-5807ECF07AFE}">
  <sheetPr>
    <tabColor theme="9" tint="0.79998168889431442"/>
  </sheetPr>
  <dimension ref="B1:K187"/>
  <sheetViews>
    <sheetView tabSelected="1" zoomScale="60" zoomScaleNormal="60" workbookViewId="0">
      <selection activeCell="N34" sqref="N34"/>
    </sheetView>
  </sheetViews>
  <sheetFormatPr defaultColWidth="11.44140625" defaultRowHeight="13.8" x14ac:dyDescent="0.25"/>
  <cols>
    <col min="1" max="9" width="11.44140625" style="17"/>
    <col min="10" max="10" width="12.109375" style="17" customWidth="1"/>
    <col min="11" max="16384" width="11.44140625" style="17"/>
  </cols>
  <sheetData>
    <row r="1" spans="2:11" ht="14.4" thickBot="1" x14ac:dyDescent="0.3"/>
    <row r="2" spans="2:11" ht="14.4" thickTop="1" x14ac:dyDescent="0.25">
      <c r="B2" s="19"/>
      <c r="C2" s="20"/>
      <c r="D2" s="20"/>
      <c r="E2" s="20"/>
      <c r="F2" s="20"/>
      <c r="G2" s="20"/>
      <c r="H2" s="20"/>
      <c r="I2" s="20"/>
      <c r="J2" s="20"/>
      <c r="K2" s="21"/>
    </row>
    <row r="3" spans="2:11" ht="17.399999999999999" x14ac:dyDescent="0.3">
      <c r="B3" s="22"/>
      <c r="C3" s="143" t="s">
        <v>154</v>
      </c>
      <c r="D3" s="143"/>
      <c r="E3" s="143"/>
      <c r="F3" s="143"/>
      <c r="G3" s="143"/>
      <c r="H3" s="143"/>
      <c r="I3" s="143"/>
      <c r="J3" s="143"/>
      <c r="K3" s="23"/>
    </row>
    <row r="4" spans="2:11" ht="17.399999999999999" x14ac:dyDescent="0.3">
      <c r="B4" s="22"/>
      <c r="C4" s="143"/>
      <c r="D4" s="143"/>
      <c r="E4" s="143"/>
      <c r="F4" s="143"/>
      <c r="G4" s="143"/>
      <c r="H4" s="143"/>
      <c r="I4" s="143"/>
      <c r="J4" s="143"/>
      <c r="K4" s="23"/>
    </row>
    <row r="5" spans="2:11" ht="177" customHeight="1" x14ac:dyDescent="0.3">
      <c r="B5" s="22"/>
      <c r="C5" s="163" t="s">
        <v>208</v>
      </c>
      <c r="D5" s="163"/>
      <c r="E5" s="163"/>
      <c r="F5" s="163"/>
      <c r="G5" s="163"/>
      <c r="H5" s="163"/>
      <c r="I5" s="163"/>
      <c r="J5" s="163"/>
      <c r="K5" s="23"/>
    </row>
    <row r="6" spans="2:11" x14ac:dyDescent="0.25">
      <c r="B6" s="22"/>
      <c r="D6" s="108"/>
      <c r="E6" s="108"/>
      <c r="F6" s="108"/>
      <c r="G6" s="108"/>
      <c r="H6" s="108"/>
      <c r="I6" s="108"/>
      <c r="K6" s="23"/>
    </row>
    <row r="7" spans="2:11" x14ac:dyDescent="0.25">
      <c r="B7" s="22"/>
      <c r="D7" s="108"/>
      <c r="E7" s="108"/>
      <c r="F7" s="108"/>
      <c r="G7" s="108"/>
      <c r="H7" s="108"/>
      <c r="I7" s="108"/>
      <c r="K7" s="23"/>
    </row>
    <row r="8" spans="2:11" x14ac:dyDescent="0.25">
      <c r="B8" s="22"/>
      <c r="D8" s="108"/>
      <c r="E8" s="108"/>
      <c r="F8" s="108"/>
      <c r="G8" s="108"/>
      <c r="H8" s="108"/>
      <c r="I8" s="108"/>
      <c r="K8" s="23"/>
    </row>
    <row r="9" spans="2:11" x14ac:dyDescent="0.25">
      <c r="B9" s="22"/>
      <c r="D9" s="108"/>
      <c r="E9" s="108"/>
      <c r="F9" s="108"/>
      <c r="G9" s="108"/>
      <c r="H9" s="108"/>
      <c r="I9" s="108"/>
      <c r="K9" s="23"/>
    </row>
    <row r="10" spans="2:11" x14ac:dyDescent="0.25">
      <c r="B10" s="22"/>
      <c r="D10" s="108"/>
      <c r="E10" s="108"/>
      <c r="F10" s="108"/>
      <c r="G10" s="108"/>
      <c r="H10" s="108"/>
      <c r="I10" s="108"/>
      <c r="K10" s="23"/>
    </row>
    <row r="11" spans="2:11" x14ac:dyDescent="0.25">
      <c r="B11" s="22"/>
      <c r="K11" s="23"/>
    </row>
    <row r="12" spans="2:11" x14ac:dyDescent="0.25">
      <c r="B12" s="22"/>
      <c r="D12" s="58"/>
      <c r="K12" s="23"/>
    </row>
    <row r="13" spans="2:11" x14ac:dyDescent="0.25">
      <c r="B13" s="22"/>
      <c r="K13" s="23"/>
    </row>
    <row r="14" spans="2:11" x14ac:dyDescent="0.25">
      <c r="B14" s="22"/>
      <c r="K14" s="23"/>
    </row>
    <row r="15" spans="2:11" x14ac:dyDescent="0.25">
      <c r="B15" s="22"/>
      <c r="K15" s="23"/>
    </row>
    <row r="16" spans="2:11" ht="17.399999999999999" x14ac:dyDescent="0.3">
      <c r="B16" s="22"/>
      <c r="C16" s="167" t="s">
        <v>155</v>
      </c>
      <c r="D16" s="167"/>
      <c r="E16" s="167"/>
      <c r="F16" s="167"/>
      <c r="G16" s="167"/>
      <c r="H16" s="167"/>
      <c r="I16" s="167"/>
      <c r="J16" s="167"/>
      <c r="K16" s="23"/>
    </row>
    <row r="17" spans="2:11" x14ac:dyDescent="0.25">
      <c r="B17" s="22"/>
      <c r="K17" s="23"/>
    </row>
    <row r="18" spans="2:11" x14ac:dyDescent="0.25">
      <c r="B18" s="22"/>
      <c r="K18" s="23"/>
    </row>
    <row r="19" spans="2:11" x14ac:dyDescent="0.25">
      <c r="B19" s="22"/>
      <c r="K19" s="23"/>
    </row>
    <row r="20" spans="2:11" x14ac:dyDescent="0.25">
      <c r="B20" s="22"/>
      <c r="K20" s="23"/>
    </row>
    <row r="21" spans="2:11" x14ac:dyDescent="0.25">
      <c r="B21" s="22"/>
      <c r="K21" s="23"/>
    </row>
    <row r="22" spans="2:11" x14ac:dyDescent="0.25">
      <c r="B22" s="22"/>
      <c r="K22" s="23"/>
    </row>
    <row r="23" spans="2:11" x14ac:dyDescent="0.25">
      <c r="B23" s="22"/>
      <c r="K23" s="23"/>
    </row>
    <row r="24" spans="2:11" x14ac:dyDescent="0.25">
      <c r="B24" s="22"/>
      <c r="K24" s="23"/>
    </row>
    <row r="25" spans="2:11" x14ac:dyDescent="0.25">
      <c r="B25" s="22"/>
      <c r="K25" s="23"/>
    </row>
    <row r="26" spans="2:11" x14ac:dyDescent="0.25">
      <c r="B26" s="22"/>
      <c r="K26" s="23"/>
    </row>
    <row r="27" spans="2:11" x14ac:dyDescent="0.25">
      <c r="B27" s="22"/>
      <c r="K27" s="23"/>
    </row>
    <row r="28" spans="2:11" x14ac:dyDescent="0.25">
      <c r="B28" s="22"/>
      <c r="K28" s="23"/>
    </row>
    <row r="29" spans="2:11" x14ac:dyDescent="0.25">
      <c r="B29" s="22"/>
      <c r="K29" s="23"/>
    </row>
    <row r="30" spans="2:11" x14ac:dyDescent="0.25">
      <c r="B30" s="22"/>
      <c r="K30" s="23"/>
    </row>
    <row r="31" spans="2:11" x14ac:dyDescent="0.25">
      <c r="B31" s="22"/>
      <c r="K31" s="23"/>
    </row>
    <row r="32" spans="2:11" x14ac:dyDescent="0.25">
      <c r="B32" s="22"/>
      <c r="K32" s="23"/>
    </row>
    <row r="33" spans="2:11" x14ac:dyDescent="0.25">
      <c r="B33" s="22"/>
      <c r="K33" s="23"/>
    </row>
    <row r="34" spans="2:11" x14ac:dyDescent="0.25">
      <c r="B34" s="22"/>
      <c r="K34" s="23"/>
    </row>
    <row r="35" spans="2:11" ht="17.399999999999999" x14ac:dyDescent="0.3">
      <c r="B35" s="22"/>
      <c r="C35" s="63"/>
      <c r="D35" s="63"/>
      <c r="E35" s="63"/>
      <c r="F35" s="63"/>
      <c r="G35" s="63"/>
      <c r="H35" s="63"/>
      <c r="I35" s="63"/>
      <c r="J35" s="63"/>
      <c r="K35" s="23"/>
    </row>
    <row r="36" spans="2:11" ht="40.5" customHeight="1" x14ac:dyDescent="0.3">
      <c r="B36" s="22"/>
      <c r="C36" s="163" t="s">
        <v>156</v>
      </c>
      <c r="D36" s="163"/>
      <c r="E36" s="163"/>
      <c r="F36" s="163"/>
      <c r="G36" s="163"/>
      <c r="H36" s="163"/>
      <c r="I36" s="163"/>
      <c r="J36" s="163"/>
      <c r="K36" s="23"/>
    </row>
    <row r="37" spans="2:11" x14ac:dyDescent="0.25">
      <c r="B37" s="22"/>
      <c r="K37" s="23"/>
    </row>
    <row r="38" spans="2:11" x14ac:dyDescent="0.25">
      <c r="B38" s="22"/>
      <c r="K38" s="23"/>
    </row>
    <row r="39" spans="2:11" x14ac:dyDescent="0.25">
      <c r="B39" s="22"/>
      <c r="K39" s="23"/>
    </row>
    <row r="40" spans="2:11" x14ac:dyDescent="0.25">
      <c r="B40" s="22"/>
      <c r="K40" s="23"/>
    </row>
    <row r="41" spans="2:11" x14ac:dyDescent="0.25">
      <c r="B41" s="22"/>
      <c r="K41" s="23"/>
    </row>
    <row r="42" spans="2:11" x14ac:dyDescent="0.25">
      <c r="B42" s="22"/>
      <c r="K42" s="23"/>
    </row>
    <row r="43" spans="2:11" x14ac:dyDescent="0.25">
      <c r="B43" s="22"/>
      <c r="K43" s="23"/>
    </row>
    <row r="44" spans="2:11" x14ac:dyDescent="0.25">
      <c r="B44" s="22"/>
      <c r="K44" s="23"/>
    </row>
    <row r="45" spans="2:11" x14ac:dyDescent="0.25">
      <c r="B45" s="22"/>
      <c r="K45" s="23"/>
    </row>
    <row r="46" spans="2:11" x14ac:dyDescent="0.25">
      <c r="B46" s="22"/>
      <c r="K46" s="23"/>
    </row>
    <row r="47" spans="2:11" x14ac:dyDescent="0.25">
      <c r="B47" s="22"/>
      <c r="K47" s="23"/>
    </row>
    <row r="48" spans="2:11" x14ac:dyDescent="0.25">
      <c r="B48" s="22"/>
      <c r="K48" s="23"/>
    </row>
    <row r="49" spans="2:11" x14ac:dyDescent="0.25">
      <c r="B49" s="22"/>
      <c r="K49" s="23"/>
    </row>
    <row r="50" spans="2:11" x14ac:dyDescent="0.25">
      <c r="B50" s="22"/>
      <c r="K50" s="23"/>
    </row>
    <row r="51" spans="2:11" x14ac:dyDescent="0.25">
      <c r="B51" s="22"/>
      <c r="K51" s="23"/>
    </row>
    <row r="52" spans="2:11" x14ac:dyDescent="0.25">
      <c r="B52" s="22"/>
      <c r="K52" s="23"/>
    </row>
    <row r="53" spans="2:11" ht="159" customHeight="1" x14ac:dyDescent="0.3">
      <c r="B53" s="22"/>
      <c r="C53" s="163" t="s">
        <v>203</v>
      </c>
      <c r="D53" s="163"/>
      <c r="E53" s="163"/>
      <c r="F53" s="163"/>
      <c r="G53" s="163"/>
      <c r="H53" s="163"/>
      <c r="I53" s="163"/>
      <c r="J53" s="163"/>
      <c r="K53" s="23"/>
    </row>
    <row r="54" spans="2:11" x14ac:dyDescent="0.25">
      <c r="B54" s="22"/>
      <c r="K54" s="23"/>
    </row>
    <row r="55" spans="2:11" x14ac:dyDescent="0.25">
      <c r="B55" s="22"/>
      <c r="K55" s="23"/>
    </row>
    <row r="56" spans="2:11" x14ac:dyDescent="0.25">
      <c r="B56" s="22"/>
      <c r="K56" s="23"/>
    </row>
    <row r="57" spans="2:11" x14ac:dyDescent="0.25">
      <c r="B57" s="22"/>
      <c r="K57" s="23"/>
    </row>
    <row r="58" spans="2:11" x14ac:dyDescent="0.25">
      <c r="B58" s="22"/>
      <c r="K58" s="23"/>
    </row>
    <row r="59" spans="2:11" x14ac:dyDescent="0.25">
      <c r="B59" s="22"/>
      <c r="K59" s="23"/>
    </row>
    <row r="60" spans="2:11" x14ac:dyDescent="0.25">
      <c r="B60" s="22"/>
      <c r="K60" s="23"/>
    </row>
    <row r="61" spans="2:11" x14ac:dyDescent="0.25">
      <c r="B61" s="22"/>
      <c r="K61" s="23"/>
    </row>
    <row r="62" spans="2:11" x14ac:dyDescent="0.25">
      <c r="B62" s="22"/>
      <c r="K62" s="23"/>
    </row>
    <row r="63" spans="2:11" ht="181.5" customHeight="1" x14ac:dyDescent="0.25">
      <c r="B63" s="22"/>
      <c r="C63" s="168" t="s">
        <v>204</v>
      </c>
      <c r="D63" s="168"/>
      <c r="E63" s="168"/>
      <c r="F63" s="168"/>
      <c r="G63" s="168"/>
      <c r="H63" s="168"/>
      <c r="I63" s="168"/>
      <c r="J63" s="168"/>
      <c r="K63" s="23"/>
    </row>
    <row r="64" spans="2:11" x14ac:dyDescent="0.25">
      <c r="B64" s="22"/>
      <c r="K64" s="23"/>
    </row>
    <row r="65" spans="2:11" x14ac:dyDescent="0.25">
      <c r="B65" s="22"/>
      <c r="K65" s="23"/>
    </row>
    <row r="66" spans="2:11" x14ac:dyDescent="0.25">
      <c r="B66" s="22"/>
      <c r="K66" s="23"/>
    </row>
    <row r="67" spans="2:11" x14ac:dyDescent="0.25">
      <c r="B67" s="22"/>
      <c r="K67" s="23"/>
    </row>
    <row r="68" spans="2:11" x14ac:dyDescent="0.25">
      <c r="B68" s="22"/>
      <c r="K68" s="23"/>
    </row>
    <row r="69" spans="2:11" x14ac:dyDescent="0.25">
      <c r="B69" s="22"/>
      <c r="K69" s="23"/>
    </row>
    <row r="70" spans="2:11" x14ac:dyDescent="0.25">
      <c r="B70" s="22"/>
      <c r="K70" s="23"/>
    </row>
    <row r="71" spans="2:11" x14ac:dyDescent="0.25">
      <c r="B71" s="22"/>
      <c r="K71" s="23"/>
    </row>
    <row r="72" spans="2:11" x14ac:dyDescent="0.25">
      <c r="B72" s="22"/>
      <c r="K72" s="23"/>
    </row>
    <row r="73" spans="2:11" x14ac:dyDescent="0.25">
      <c r="B73" s="22"/>
      <c r="K73" s="23"/>
    </row>
    <row r="74" spans="2:11" x14ac:dyDescent="0.25">
      <c r="B74" s="22"/>
      <c r="K74" s="23"/>
    </row>
    <row r="75" spans="2:11" x14ac:dyDescent="0.25">
      <c r="B75" s="22"/>
      <c r="K75" s="23"/>
    </row>
    <row r="76" spans="2:11" x14ac:dyDescent="0.25">
      <c r="B76" s="22"/>
      <c r="K76" s="23"/>
    </row>
    <row r="77" spans="2:11" x14ac:dyDescent="0.25">
      <c r="B77" s="22"/>
      <c r="K77" s="23"/>
    </row>
    <row r="78" spans="2:11" ht="42" customHeight="1" x14ac:dyDescent="0.3">
      <c r="B78" s="22"/>
      <c r="C78" s="163" t="s">
        <v>161</v>
      </c>
      <c r="D78" s="163"/>
      <c r="E78" s="163"/>
      <c r="F78" s="163"/>
      <c r="G78" s="163"/>
      <c r="H78" s="163"/>
      <c r="I78" s="163"/>
      <c r="J78" s="163"/>
      <c r="K78" s="23"/>
    </row>
    <row r="79" spans="2:11" x14ac:dyDescent="0.25">
      <c r="B79" s="22"/>
      <c r="K79" s="23"/>
    </row>
    <row r="80" spans="2:11" x14ac:dyDescent="0.25">
      <c r="B80" s="22"/>
      <c r="K80" s="23"/>
    </row>
    <row r="81" spans="2:11" x14ac:dyDescent="0.25">
      <c r="B81" s="22"/>
      <c r="K81" s="23"/>
    </row>
    <row r="82" spans="2:11" x14ac:dyDescent="0.25">
      <c r="B82" s="22"/>
      <c r="K82" s="23"/>
    </row>
    <row r="83" spans="2:11" x14ac:dyDescent="0.25">
      <c r="B83" s="22"/>
      <c r="K83" s="23"/>
    </row>
    <row r="84" spans="2:11" x14ac:dyDescent="0.25">
      <c r="B84" s="22"/>
      <c r="K84" s="23"/>
    </row>
    <row r="85" spans="2:11" ht="54.75" customHeight="1" x14ac:dyDescent="0.3">
      <c r="B85" s="22"/>
      <c r="C85" s="163" t="s">
        <v>162</v>
      </c>
      <c r="D85" s="163"/>
      <c r="E85" s="163"/>
      <c r="F85" s="163"/>
      <c r="G85" s="163"/>
      <c r="H85" s="163"/>
      <c r="I85" s="163"/>
      <c r="J85" s="163"/>
      <c r="K85" s="23"/>
    </row>
    <row r="86" spans="2:11" x14ac:dyDescent="0.25">
      <c r="B86" s="22"/>
      <c r="K86" s="23"/>
    </row>
    <row r="87" spans="2:11" x14ac:dyDescent="0.25">
      <c r="B87" s="22"/>
      <c r="K87" s="23"/>
    </row>
    <row r="88" spans="2:11" x14ac:dyDescent="0.25">
      <c r="B88" s="22"/>
      <c r="K88" s="23"/>
    </row>
    <row r="89" spans="2:11" x14ac:dyDescent="0.25">
      <c r="B89" s="22"/>
      <c r="K89" s="23"/>
    </row>
    <row r="90" spans="2:11" x14ac:dyDescent="0.25">
      <c r="B90" s="22"/>
      <c r="K90" s="23"/>
    </row>
    <row r="91" spans="2:11" x14ac:dyDescent="0.25">
      <c r="B91" s="22"/>
      <c r="K91" s="23"/>
    </row>
    <row r="92" spans="2:11" x14ac:dyDescent="0.25">
      <c r="B92" s="22"/>
      <c r="K92" s="23"/>
    </row>
    <row r="93" spans="2:11" x14ac:dyDescent="0.25">
      <c r="B93" s="22"/>
      <c r="K93" s="23"/>
    </row>
    <row r="94" spans="2:11" x14ac:dyDescent="0.25">
      <c r="B94" s="22"/>
      <c r="K94" s="23"/>
    </row>
    <row r="95" spans="2:11" x14ac:dyDescent="0.25">
      <c r="B95" s="22"/>
      <c r="K95" s="23"/>
    </row>
    <row r="96" spans="2:11" x14ac:dyDescent="0.25">
      <c r="B96" s="22"/>
      <c r="K96" s="23"/>
    </row>
    <row r="97" spans="2:11" x14ac:dyDescent="0.25">
      <c r="B97" s="22"/>
      <c r="K97" s="23"/>
    </row>
    <row r="98" spans="2:11" x14ac:dyDescent="0.25">
      <c r="B98" s="22"/>
      <c r="K98" s="23"/>
    </row>
    <row r="99" spans="2:11" x14ac:dyDescent="0.25">
      <c r="B99" s="22"/>
      <c r="K99" s="23"/>
    </row>
    <row r="100" spans="2:11" x14ac:dyDescent="0.25">
      <c r="B100" s="22"/>
      <c r="K100" s="23"/>
    </row>
    <row r="101" spans="2:11" x14ac:dyDescent="0.25">
      <c r="B101" s="22"/>
      <c r="K101" s="23"/>
    </row>
    <row r="102" spans="2:11" x14ac:dyDescent="0.25">
      <c r="B102" s="22"/>
      <c r="K102" s="23"/>
    </row>
    <row r="103" spans="2:11" x14ac:dyDescent="0.25">
      <c r="B103" s="22"/>
      <c r="K103" s="23"/>
    </row>
    <row r="104" spans="2:11" ht="17.399999999999999" x14ac:dyDescent="0.3">
      <c r="B104" s="22"/>
      <c r="C104" s="163" t="s">
        <v>163</v>
      </c>
      <c r="D104" s="163"/>
      <c r="E104" s="163"/>
      <c r="F104" s="163"/>
      <c r="G104" s="163"/>
      <c r="H104" s="163"/>
      <c r="I104" s="163"/>
      <c r="J104" s="163"/>
      <c r="K104" s="23"/>
    </row>
    <row r="105" spans="2:11" x14ac:dyDescent="0.25">
      <c r="B105" s="22"/>
      <c r="K105" s="23"/>
    </row>
    <row r="106" spans="2:11" ht="41.25" customHeight="1" x14ac:dyDescent="0.3">
      <c r="B106" s="22"/>
      <c r="C106" s="163" t="s">
        <v>164</v>
      </c>
      <c r="D106" s="163"/>
      <c r="E106" s="163"/>
      <c r="F106" s="163"/>
      <c r="G106" s="163"/>
      <c r="H106" s="163"/>
      <c r="I106" s="163"/>
      <c r="J106" s="163"/>
      <c r="K106" s="23"/>
    </row>
    <row r="107" spans="2:11" x14ac:dyDescent="0.25">
      <c r="B107" s="22"/>
      <c r="K107" s="23"/>
    </row>
    <row r="108" spans="2:11" x14ac:dyDescent="0.25">
      <c r="B108" s="22"/>
      <c r="K108" s="23"/>
    </row>
    <row r="109" spans="2:11" x14ac:dyDescent="0.25">
      <c r="B109" s="22"/>
      <c r="K109" s="23"/>
    </row>
    <row r="110" spans="2:11" x14ac:dyDescent="0.25">
      <c r="B110" s="22"/>
      <c r="K110" s="23"/>
    </row>
    <row r="111" spans="2:11" x14ac:dyDescent="0.25">
      <c r="B111" s="22"/>
      <c r="K111" s="23"/>
    </row>
    <row r="112" spans="2:11" x14ac:dyDescent="0.25">
      <c r="B112" s="22"/>
      <c r="K112" s="23"/>
    </row>
    <row r="113" spans="2:11" x14ac:dyDescent="0.25">
      <c r="B113" s="22"/>
      <c r="K113" s="23"/>
    </row>
    <row r="114" spans="2:11" x14ac:dyDescent="0.25">
      <c r="B114" s="22"/>
      <c r="K114" s="23"/>
    </row>
    <row r="115" spans="2:11" x14ac:dyDescent="0.25">
      <c r="B115" s="22"/>
      <c r="K115" s="23"/>
    </row>
    <row r="116" spans="2:11" x14ac:dyDescent="0.25">
      <c r="B116" s="22"/>
      <c r="K116" s="23"/>
    </row>
    <row r="117" spans="2:11" x14ac:dyDescent="0.25">
      <c r="B117" s="22"/>
      <c r="K117" s="23"/>
    </row>
    <row r="118" spans="2:11" x14ac:dyDescent="0.25">
      <c r="B118" s="22"/>
      <c r="K118" s="23"/>
    </row>
    <row r="119" spans="2:11" x14ac:dyDescent="0.25">
      <c r="B119" s="22"/>
      <c r="K119" s="23"/>
    </row>
    <row r="120" spans="2:11" x14ac:dyDescent="0.25">
      <c r="B120" s="22"/>
      <c r="K120" s="23"/>
    </row>
    <row r="121" spans="2:11" x14ac:dyDescent="0.25">
      <c r="B121" s="22"/>
      <c r="K121" s="23"/>
    </row>
    <row r="122" spans="2:11" x14ac:dyDescent="0.25">
      <c r="B122" s="22"/>
      <c r="K122" s="23"/>
    </row>
    <row r="123" spans="2:11" x14ac:dyDescent="0.25">
      <c r="B123" s="22"/>
      <c r="K123" s="23"/>
    </row>
    <row r="124" spans="2:11" x14ac:dyDescent="0.25">
      <c r="B124" s="22"/>
      <c r="K124" s="23"/>
    </row>
    <row r="125" spans="2:11" x14ac:dyDescent="0.25">
      <c r="B125" s="22"/>
      <c r="K125" s="23"/>
    </row>
    <row r="126" spans="2:11" x14ac:dyDescent="0.25">
      <c r="B126" s="22"/>
      <c r="K126" s="23"/>
    </row>
    <row r="127" spans="2:11" ht="63.75" customHeight="1" x14ac:dyDescent="0.3">
      <c r="B127" s="22"/>
      <c r="C127" s="163" t="s">
        <v>165</v>
      </c>
      <c r="D127" s="163"/>
      <c r="E127" s="163"/>
      <c r="F127" s="163"/>
      <c r="G127" s="163"/>
      <c r="H127" s="163"/>
      <c r="I127" s="163"/>
      <c r="J127" s="163"/>
      <c r="K127" s="23"/>
    </row>
    <row r="128" spans="2:11" x14ac:dyDescent="0.25">
      <c r="B128" s="22"/>
      <c r="K128" s="23"/>
    </row>
    <row r="129" spans="2:11" x14ac:dyDescent="0.25">
      <c r="B129" s="22"/>
      <c r="K129" s="23"/>
    </row>
    <row r="130" spans="2:11" ht="14.4" thickBot="1" x14ac:dyDescent="0.3">
      <c r="B130" s="22"/>
      <c r="K130" s="23"/>
    </row>
    <row r="131" spans="2:11" ht="27.75" customHeight="1" thickBot="1" x14ac:dyDescent="0.45">
      <c r="B131" s="22"/>
      <c r="F131" s="164" t="s">
        <v>166</v>
      </c>
      <c r="G131" s="165"/>
      <c r="K131" s="23"/>
    </row>
    <row r="132" spans="2:11" x14ac:dyDescent="0.25">
      <c r="B132" s="22"/>
      <c r="K132" s="23"/>
    </row>
    <row r="133" spans="2:11" x14ac:dyDescent="0.25">
      <c r="B133" s="22"/>
      <c r="K133" s="23"/>
    </row>
    <row r="134" spans="2:11" x14ac:dyDescent="0.25">
      <c r="B134" s="22"/>
      <c r="K134" s="23"/>
    </row>
    <row r="135" spans="2:11" x14ac:dyDescent="0.25">
      <c r="B135" s="22"/>
      <c r="K135" s="23"/>
    </row>
    <row r="136" spans="2:11" ht="17.399999999999999" x14ac:dyDescent="0.3">
      <c r="B136" s="22"/>
      <c r="C136" s="143" t="s">
        <v>179</v>
      </c>
      <c r="D136" s="143"/>
      <c r="E136" s="143"/>
      <c r="F136" s="143"/>
      <c r="G136" s="143"/>
      <c r="H136" s="143"/>
      <c r="I136" s="143"/>
      <c r="J136" s="143"/>
      <c r="K136" s="23"/>
    </row>
    <row r="137" spans="2:11" x14ac:dyDescent="0.25">
      <c r="B137" s="22"/>
      <c r="K137" s="23"/>
    </row>
    <row r="138" spans="2:11" s="121" customFormat="1" ht="200.25" customHeight="1" x14ac:dyDescent="0.3">
      <c r="B138" s="122"/>
      <c r="C138" s="166" t="s">
        <v>205</v>
      </c>
      <c r="D138" s="166"/>
      <c r="E138" s="166"/>
      <c r="F138" s="166"/>
      <c r="G138" s="166"/>
      <c r="H138" s="166"/>
      <c r="I138" s="166"/>
      <c r="J138" s="166"/>
      <c r="K138" s="123"/>
    </row>
    <row r="139" spans="2:11" x14ac:dyDescent="0.25">
      <c r="B139" s="22"/>
      <c r="K139" s="23"/>
    </row>
    <row r="140" spans="2:11" ht="17.399999999999999" x14ac:dyDescent="0.3">
      <c r="B140" s="22"/>
      <c r="C140" s="67"/>
      <c r="D140" s="67"/>
      <c r="E140" s="67"/>
      <c r="F140" s="67"/>
      <c r="G140" s="67"/>
      <c r="H140" s="67"/>
      <c r="I140" s="67"/>
      <c r="J140" s="67"/>
      <c r="K140" s="23"/>
    </row>
    <row r="141" spans="2:11" ht="75.75" customHeight="1" x14ac:dyDescent="0.3">
      <c r="B141" s="22"/>
      <c r="C141" s="166" t="s">
        <v>206</v>
      </c>
      <c r="D141" s="166"/>
      <c r="E141" s="166"/>
      <c r="F141" s="166"/>
      <c r="G141" s="166"/>
      <c r="H141" s="166"/>
      <c r="I141" s="166"/>
      <c r="J141" s="166"/>
      <c r="K141" s="23"/>
    </row>
    <row r="142" spans="2:11" x14ac:dyDescent="0.25">
      <c r="B142" s="22"/>
      <c r="K142" s="23"/>
    </row>
    <row r="143" spans="2:11" x14ac:dyDescent="0.25">
      <c r="B143" s="22"/>
      <c r="K143" s="23"/>
    </row>
    <row r="144" spans="2:11" x14ac:dyDescent="0.25">
      <c r="B144" s="22"/>
      <c r="K144" s="23"/>
    </row>
    <row r="145" spans="2:11" x14ac:dyDescent="0.25">
      <c r="B145" s="22"/>
      <c r="K145" s="23"/>
    </row>
    <row r="146" spans="2:11" x14ac:dyDescent="0.25">
      <c r="B146" s="22"/>
      <c r="K146" s="23"/>
    </row>
    <row r="147" spans="2:11" x14ac:dyDescent="0.25">
      <c r="B147" s="22"/>
      <c r="K147" s="23"/>
    </row>
    <row r="148" spans="2:11" x14ac:dyDescent="0.25">
      <c r="B148" s="22"/>
      <c r="K148" s="23"/>
    </row>
    <row r="149" spans="2:11" x14ac:dyDescent="0.25">
      <c r="B149" s="22"/>
      <c r="K149" s="23"/>
    </row>
    <row r="150" spans="2:11" x14ac:dyDescent="0.25">
      <c r="B150" s="22"/>
      <c r="K150" s="23"/>
    </row>
    <row r="151" spans="2:11" x14ac:dyDescent="0.25">
      <c r="B151" s="22"/>
      <c r="K151" s="23"/>
    </row>
    <row r="152" spans="2:11" x14ac:dyDescent="0.25">
      <c r="B152" s="22"/>
      <c r="K152" s="23"/>
    </row>
    <row r="153" spans="2:11" x14ac:dyDescent="0.25">
      <c r="B153" s="22"/>
      <c r="K153" s="23"/>
    </row>
    <row r="154" spans="2:11" x14ac:dyDescent="0.25">
      <c r="B154" s="22"/>
      <c r="K154" s="23"/>
    </row>
    <row r="155" spans="2:11" x14ac:dyDescent="0.25">
      <c r="B155" s="22"/>
      <c r="K155" s="23"/>
    </row>
    <row r="156" spans="2:11" x14ac:dyDescent="0.25">
      <c r="B156" s="22"/>
      <c r="K156" s="23"/>
    </row>
    <row r="157" spans="2:11" x14ac:dyDescent="0.25">
      <c r="B157" s="22"/>
      <c r="K157" s="23"/>
    </row>
    <row r="158" spans="2:11" x14ac:dyDescent="0.25">
      <c r="B158" s="22"/>
      <c r="K158" s="23"/>
    </row>
    <row r="159" spans="2:11" x14ac:dyDescent="0.25">
      <c r="B159" s="22"/>
      <c r="K159" s="23"/>
    </row>
    <row r="160" spans="2:11" x14ac:dyDescent="0.25">
      <c r="B160" s="22"/>
      <c r="K160" s="23"/>
    </row>
    <row r="161" spans="2:11" x14ac:dyDescent="0.25">
      <c r="B161" s="22"/>
      <c r="K161" s="23"/>
    </row>
    <row r="162" spans="2:11" x14ac:dyDescent="0.25">
      <c r="B162" s="22"/>
      <c r="K162" s="23"/>
    </row>
    <row r="163" spans="2:11" x14ac:dyDescent="0.25">
      <c r="B163" s="22"/>
      <c r="K163" s="23"/>
    </row>
    <row r="164" spans="2:11" x14ac:dyDescent="0.25">
      <c r="B164" s="22"/>
      <c r="K164" s="23"/>
    </row>
    <row r="165" spans="2:11" x14ac:dyDescent="0.25">
      <c r="B165" s="22"/>
      <c r="K165" s="23"/>
    </row>
    <row r="166" spans="2:11" x14ac:dyDescent="0.25">
      <c r="B166" s="22"/>
      <c r="K166" s="23"/>
    </row>
    <row r="167" spans="2:11" x14ac:dyDescent="0.25">
      <c r="B167" s="22"/>
      <c r="K167" s="23"/>
    </row>
    <row r="168" spans="2:11" x14ac:dyDescent="0.25">
      <c r="B168" s="22"/>
      <c r="K168" s="23"/>
    </row>
    <row r="169" spans="2:11" x14ac:dyDescent="0.25">
      <c r="B169" s="22"/>
      <c r="K169" s="23"/>
    </row>
    <row r="170" spans="2:11" x14ac:dyDescent="0.25">
      <c r="B170" s="22"/>
      <c r="K170" s="23"/>
    </row>
    <row r="171" spans="2:11" x14ac:dyDescent="0.25">
      <c r="B171" s="22"/>
      <c r="K171" s="23"/>
    </row>
    <row r="172" spans="2:11" x14ac:dyDescent="0.25">
      <c r="B172" s="22"/>
      <c r="K172" s="23"/>
    </row>
    <row r="173" spans="2:11" x14ac:dyDescent="0.25">
      <c r="B173" s="22"/>
      <c r="K173" s="23"/>
    </row>
    <row r="174" spans="2:11" x14ac:dyDescent="0.25">
      <c r="B174" s="22"/>
      <c r="K174" s="23"/>
    </row>
    <row r="175" spans="2:11" x14ac:dyDescent="0.25">
      <c r="B175" s="22"/>
      <c r="K175" s="23"/>
    </row>
    <row r="176" spans="2:11" x14ac:dyDescent="0.25">
      <c r="B176" s="22"/>
      <c r="K176" s="23"/>
    </row>
    <row r="177" spans="2:11" ht="14.4" thickBot="1" x14ac:dyDescent="0.3">
      <c r="B177" s="22"/>
      <c r="K177" s="23"/>
    </row>
    <row r="178" spans="2:11" ht="25.2" thickBot="1" x14ac:dyDescent="0.45">
      <c r="B178" s="22"/>
      <c r="F178" s="164" t="s">
        <v>166</v>
      </c>
      <c r="G178" s="165"/>
      <c r="K178" s="23"/>
    </row>
    <row r="179" spans="2:11" x14ac:dyDescent="0.25">
      <c r="B179" s="22"/>
      <c r="K179" s="23"/>
    </row>
    <row r="180" spans="2:11" x14ac:dyDescent="0.25">
      <c r="B180" s="22"/>
      <c r="K180" s="23"/>
    </row>
    <row r="181" spans="2:11" x14ac:dyDescent="0.25">
      <c r="B181" s="22"/>
      <c r="K181" s="23"/>
    </row>
    <row r="182" spans="2:11" x14ac:dyDescent="0.25">
      <c r="B182" s="22"/>
      <c r="K182" s="23"/>
    </row>
    <row r="183" spans="2:11" x14ac:dyDescent="0.25">
      <c r="B183" s="22"/>
      <c r="K183" s="23"/>
    </row>
    <row r="184" spans="2:11" ht="14.4" x14ac:dyDescent="0.3">
      <c r="B184" s="22"/>
      <c r="E184"/>
      <c r="G184"/>
      <c r="K184" s="23"/>
    </row>
    <row r="185" spans="2:11" x14ac:dyDescent="0.25">
      <c r="B185" s="22"/>
      <c r="K185" s="23"/>
    </row>
    <row r="186" spans="2:11" ht="14.4" thickBot="1" x14ac:dyDescent="0.3">
      <c r="B186" s="24"/>
      <c r="C186" s="25"/>
      <c r="D186" s="25"/>
      <c r="E186" s="25"/>
      <c r="F186" s="25"/>
      <c r="G186" s="25"/>
      <c r="H186" s="25"/>
      <c r="I186" s="25"/>
      <c r="J186" s="25"/>
      <c r="K186" s="26"/>
    </row>
    <row r="187" spans="2:11" ht="14.4" thickTop="1" x14ac:dyDescent="0.25"/>
  </sheetData>
  <sheetProtection algorithmName="SHA-512" hashValue="1EIX1lbCyeLvCOp1fUs+OJPegE0Ai+uK96rMyG+exnmUBn9eDsHXdeCsZ0YDHQcXEz2MqDreoJNQv7+FsBDdpg==" saltValue="dD22BNaHSW+/M0nfczwbPQ==" spinCount="100000" sheet="1" objects="1" scenarios="1"/>
  <mergeCells count="17">
    <mergeCell ref="C3:J3"/>
    <mergeCell ref="C4:J4"/>
    <mergeCell ref="F131:G131"/>
    <mergeCell ref="C5:J5"/>
    <mergeCell ref="C16:J16"/>
    <mergeCell ref="C36:J36"/>
    <mergeCell ref="C127:J127"/>
    <mergeCell ref="C53:J53"/>
    <mergeCell ref="C63:J63"/>
    <mergeCell ref="C78:J78"/>
    <mergeCell ref="C85:J85"/>
    <mergeCell ref="C104:J104"/>
    <mergeCell ref="C106:J106"/>
    <mergeCell ref="F178:G178"/>
    <mergeCell ref="C136:J136"/>
    <mergeCell ref="C138:J138"/>
    <mergeCell ref="C141:J141"/>
  </mergeCells>
  <hyperlinks>
    <hyperlink ref="F131:G131" location="Start!N7" display="Go to Start" xr:uid="{90861969-3BC2-40C7-815A-DBAFBFCD06A3}"/>
    <hyperlink ref="F178:G178" location="Targets!N7" display="Go to Start" xr:uid="{20D69360-767D-45D5-BD5F-3E56F1B93C2F}"/>
  </hyperlink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CDD42-A338-42DF-A690-7F735D715B8C}">
  <sheetPr>
    <tabColor theme="1"/>
  </sheetPr>
  <dimension ref="D8:D11"/>
  <sheetViews>
    <sheetView workbookViewId="0">
      <selection activeCell="B11" sqref="B11"/>
    </sheetView>
  </sheetViews>
  <sheetFormatPr defaultColWidth="11.44140625" defaultRowHeight="13.8" x14ac:dyDescent="0.25"/>
  <cols>
    <col min="1" max="16384" width="11.44140625" style="17"/>
  </cols>
  <sheetData>
    <row r="8" spans="4:4" x14ac:dyDescent="0.25">
      <c r="D8" s="17" t="s">
        <v>146</v>
      </c>
    </row>
    <row r="11" spans="4:4" ht="45" x14ac:dyDescent="0.75">
      <c r="D11" s="105" t="s">
        <v>147</v>
      </c>
    </row>
  </sheetData>
  <sheetProtection algorithmName="SHA-512" hashValue="kO/OzTqbqcYfsHrhAdBGSaXH9T+shDAzYQVMm9/kMxcdYgs4bHeVF2kdAHCZfPkNNX3aSUay1Y+S+mz4bLgigg==" saltValue="J7sNTCe+fGDRQVGyDr+gUA==" spinCount="100000" sheet="1" objects="1" scenarios="1"/>
  <hyperlinks>
    <hyperlink ref="D11" location="Targets!N7" display="Input" xr:uid="{48938356-FA2C-4D15-9B2E-FB401575E4FC}"/>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7885B-E12B-4B70-ABB2-8D00F23CE446}">
  <sheetPr codeName="Tabelle2">
    <tabColor theme="9" tint="0.39997558519241921"/>
  </sheetPr>
  <dimension ref="B1:V26"/>
  <sheetViews>
    <sheetView topLeftCell="A11" zoomScale="60" zoomScaleNormal="60" workbookViewId="0">
      <selection activeCell="L16" sqref="L16"/>
    </sheetView>
  </sheetViews>
  <sheetFormatPr defaultColWidth="11.44140625" defaultRowHeight="13.8" outlineLevelCol="1" x14ac:dyDescent="0.25"/>
  <cols>
    <col min="1" max="1" width="11.44140625" style="17"/>
    <col min="2" max="2" width="11" style="18" hidden="1" customWidth="1" outlineLevel="1"/>
    <col min="3" max="3" width="31.5546875" style="18" hidden="1" customWidth="1" outlineLevel="1"/>
    <col min="4" max="4" width="15" style="18" hidden="1" customWidth="1" outlineLevel="1"/>
    <col min="5" max="5" width="35" style="18" hidden="1" customWidth="1" outlineLevel="1"/>
    <col min="6" max="6" width="10.109375" style="18" hidden="1" customWidth="1" outlineLevel="1"/>
    <col min="7" max="7" width="13" style="18" hidden="1" customWidth="1" outlineLevel="1"/>
    <col min="8" max="8" width="7.6640625" style="17" customWidth="1" collapsed="1"/>
    <col min="9" max="9" width="21.33203125" style="17" customWidth="1"/>
    <col min="10" max="12" width="25.6640625" style="17" customWidth="1"/>
    <col min="13" max="13" width="6.109375" style="17" customWidth="1"/>
    <col min="14" max="14" width="30.6640625" style="17" customWidth="1"/>
    <col min="15" max="15" width="16" style="17" hidden="1" customWidth="1"/>
    <col min="16" max="16" width="4" style="17" customWidth="1"/>
    <col min="17" max="21" width="50.6640625" style="17" customWidth="1"/>
    <col min="22" max="16384" width="11.44140625" style="17"/>
  </cols>
  <sheetData>
    <row r="1" spans="2:22" ht="14.4" thickBot="1" x14ac:dyDescent="0.3"/>
    <row r="2" spans="2:22" ht="14.4" thickTop="1" x14ac:dyDescent="0.25">
      <c r="H2" s="39"/>
      <c r="I2" s="40"/>
      <c r="J2" s="40"/>
      <c r="K2" s="40"/>
      <c r="L2" s="40"/>
      <c r="M2" s="40"/>
      <c r="N2" s="40"/>
      <c r="O2" s="40"/>
      <c r="P2" s="40"/>
      <c r="Q2" s="40"/>
      <c r="R2" s="40"/>
      <c r="S2" s="40"/>
      <c r="T2" s="40"/>
      <c r="U2" s="40"/>
      <c r="V2" s="41"/>
    </row>
    <row r="3" spans="2:22" ht="37.5" customHeight="1" x14ac:dyDescent="0.25">
      <c r="H3" s="42"/>
      <c r="I3" s="169" t="s">
        <v>24</v>
      </c>
      <c r="J3" s="169"/>
      <c r="K3" s="169"/>
      <c r="L3" s="169"/>
      <c r="V3" s="43"/>
    </row>
    <row r="4" spans="2:22" ht="84" customHeight="1" x14ac:dyDescent="0.25">
      <c r="H4" s="42"/>
      <c r="V4" s="43"/>
    </row>
    <row r="5" spans="2:22" x14ac:dyDescent="0.25">
      <c r="B5" s="138" t="s">
        <v>25</v>
      </c>
      <c r="C5" s="138"/>
      <c r="D5" s="138"/>
      <c r="E5" s="138"/>
      <c r="F5" s="138"/>
      <c r="G5" s="138"/>
      <c r="H5" s="42"/>
      <c r="V5" s="43"/>
    </row>
    <row r="6" spans="2:22" ht="14.4" thickBot="1" x14ac:dyDescent="0.3">
      <c r="B6" s="18" t="s">
        <v>20</v>
      </c>
      <c r="C6" s="18" t="s">
        <v>180</v>
      </c>
      <c r="D6" s="18" t="s">
        <v>181</v>
      </c>
      <c r="E6" s="18" t="s">
        <v>21</v>
      </c>
      <c r="F6" s="18" t="s">
        <v>22</v>
      </c>
      <c r="G6" s="18" t="s">
        <v>23</v>
      </c>
      <c r="H6" s="42"/>
      <c r="N6" s="44" t="s">
        <v>26</v>
      </c>
      <c r="O6" s="18" t="s">
        <v>38</v>
      </c>
      <c r="P6" s="44"/>
      <c r="Q6" s="44" t="s">
        <v>28</v>
      </c>
      <c r="R6" s="44" t="s">
        <v>27</v>
      </c>
      <c r="S6" s="44" t="s">
        <v>29</v>
      </c>
      <c r="T6" s="44" t="s">
        <v>30</v>
      </c>
      <c r="U6" s="44" t="s">
        <v>35</v>
      </c>
      <c r="V6" s="43"/>
    </row>
    <row r="7" spans="2:22" ht="90" customHeight="1" thickTop="1" thickBot="1" x14ac:dyDescent="0.3">
      <c r="B7" s="114">
        <v>5</v>
      </c>
      <c r="C7" s="114">
        <v>5</v>
      </c>
      <c r="D7" s="114">
        <v>5</v>
      </c>
      <c r="E7" s="114">
        <v>3</v>
      </c>
      <c r="F7" s="114">
        <v>5</v>
      </c>
      <c r="G7" s="114">
        <v>5</v>
      </c>
      <c r="H7" s="42"/>
      <c r="I7" s="1" t="s">
        <v>0</v>
      </c>
      <c r="J7" s="8" t="s">
        <v>1</v>
      </c>
      <c r="K7" s="4" t="s">
        <v>2</v>
      </c>
      <c r="L7" s="12">
        <v>2030</v>
      </c>
      <c r="N7" s="109" t="s">
        <v>33</v>
      </c>
      <c r="O7" s="17">
        <f>INDEX($B7:$G7,MATCH(Start!$G$14, $B$6:$G$6,0))*IF(N7=Backend!$E$5,1,IF(N7=Backend!$E$6,2,3))</f>
        <v>10</v>
      </c>
      <c r="Q7" s="124" t="s">
        <v>174</v>
      </c>
      <c r="R7" s="112" t="s">
        <v>158</v>
      </c>
      <c r="S7" s="112" t="s">
        <v>159</v>
      </c>
      <c r="T7" s="113">
        <v>45292</v>
      </c>
      <c r="U7" s="112" t="s">
        <v>160</v>
      </c>
      <c r="V7" s="43"/>
    </row>
    <row r="8" spans="2:22" ht="90" customHeight="1" thickBot="1" x14ac:dyDescent="0.3">
      <c r="B8" s="114">
        <v>5</v>
      </c>
      <c r="C8" s="114">
        <v>5</v>
      </c>
      <c r="D8" s="114">
        <v>5</v>
      </c>
      <c r="E8" s="114">
        <v>3</v>
      </c>
      <c r="F8" s="114">
        <v>5</v>
      </c>
      <c r="G8" s="114">
        <v>5</v>
      </c>
      <c r="H8" s="42"/>
      <c r="I8" s="2" t="s">
        <v>258</v>
      </c>
      <c r="J8" s="127" t="s">
        <v>259</v>
      </c>
      <c r="K8" s="128" t="s">
        <v>260</v>
      </c>
      <c r="L8" s="129" t="s">
        <v>261</v>
      </c>
      <c r="N8" s="109" t="s">
        <v>33</v>
      </c>
      <c r="Q8" s="124"/>
      <c r="R8" s="112"/>
      <c r="S8" s="112"/>
      <c r="T8" s="113"/>
      <c r="U8" s="112"/>
      <c r="V8" s="43"/>
    </row>
    <row r="9" spans="2:22" ht="90" customHeight="1" thickBot="1" x14ac:dyDescent="0.3">
      <c r="B9" s="114">
        <v>5</v>
      </c>
      <c r="C9" s="114">
        <v>5</v>
      </c>
      <c r="D9" s="114">
        <v>5</v>
      </c>
      <c r="E9" s="114">
        <v>3</v>
      </c>
      <c r="F9" s="114">
        <v>5</v>
      </c>
      <c r="G9" s="114">
        <v>5</v>
      </c>
      <c r="H9" s="42"/>
      <c r="I9" s="2" t="s">
        <v>221</v>
      </c>
      <c r="J9" s="133" t="s">
        <v>222</v>
      </c>
      <c r="K9" s="134" t="s">
        <v>228</v>
      </c>
      <c r="L9" s="135" t="s">
        <v>240</v>
      </c>
      <c r="N9" s="109" t="s">
        <v>33</v>
      </c>
      <c r="Q9" s="124" t="s">
        <v>174</v>
      </c>
      <c r="R9" s="112"/>
      <c r="S9" s="112"/>
      <c r="T9" s="113"/>
      <c r="U9" s="112"/>
      <c r="V9" s="43"/>
    </row>
    <row r="10" spans="2:22" ht="90" customHeight="1" thickBot="1" x14ac:dyDescent="0.3">
      <c r="B10" s="114">
        <v>5</v>
      </c>
      <c r="C10" s="114">
        <v>5</v>
      </c>
      <c r="D10" s="114">
        <v>5</v>
      </c>
      <c r="E10" s="114">
        <v>3</v>
      </c>
      <c r="F10" s="114">
        <v>5</v>
      </c>
      <c r="G10" s="114">
        <v>5</v>
      </c>
      <c r="H10" s="42"/>
      <c r="I10" s="2" t="s">
        <v>225</v>
      </c>
      <c r="J10" s="136" t="s">
        <v>226</v>
      </c>
      <c r="K10" s="132" t="s">
        <v>227</v>
      </c>
      <c r="L10" s="137" t="s">
        <v>229</v>
      </c>
      <c r="N10" s="109" t="s">
        <v>33</v>
      </c>
      <c r="Q10" s="124" t="s">
        <v>174</v>
      </c>
      <c r="R10" s="112"/>
      <c r="S10" s="112"/>
      <c r="T10" s="113"/>
      <c r="U10" s="112"/>
      <c r="V10" s="43"/>
    </row>
    <row r="11" spans="2:22" ht="90" customHeight="1" thickBot="1" x14ac:dyDescent="0.3">
      <c r="B11" s="114">
        <v>5</v>
      </c>
      <c r="C11" s="114">
        <v>5</v>
      </c>
      <c r="D11" s="114">
        <v>5</v>
      </c>
      <c r="E11" s="114">
        <v>3</v>
      </c>
      <c r="F11" s="114">
        <v>5</v>
      </c>
      <c r="G11" s="114">
        <v>5</v>
      </c>
      <c r="H11" s="42"/>
      <c r="I11" s="2" t="s">
        <v>230</v>
      </c>
      <c r="J11" s="127" t="s">
        <v>231</v>
      </c>
      <c r="K11" s="128" t="s">
        <v>232</v>
      </c>
      <c r="L11" s="129" t="s">
        <v>233</v>
      </c>
      <c r="N11" s="109" t="s">
        <v>33</v>
      </c>
      <c r="Q11" s="124" t="s">
        <v>174</v>
      </c>
      <c r="R11" s="112"/>
      <c r="S11" s="112"/>
      <c r="T11" s="113"/>
      <c r="U11" s="112"/>
      <c r="V11" s="43"/>
    </row>
    <row r="12" spans="2:22" ht="90" customHeight="1" thickBot="1" x14ac:dyDescent="0.3">
      <c r="B12" s="115">
        <v>5</v>
      </c>
      <c r="C12" s="115">
        <v>5</v>
      </c>
      <c r="D12" s="115">
        <v>3</v>
      </c>
      <c r="E12" s="115">
        <v>5</v>
      </c>
      <c r="F12" s="115">
        <v>5</v>
      </c>
      <c r="G12" s="115">
        <v>3</v>
      </c>
      <c r="H12" s="42"/>
      <c r="I12" s="2" t="s">
        <v>175</v>
      </c>
      <c r="J12" s="9" t="s">
        <v>3</v>
      </c>
      <c r="K12" s="5" t="s">
        <v>224</v>
      </c>
      <c r="L12" s="13" t="s">
        <v>234</v>
      </c>
      <c r="N12" s="110" t="s">
        <v>33</v>
      </c>
      <c r="O12" s="17">
        <f>INDEX($B12:$G12,MATCH(Start!$G$14, $B$6:$G$6,0))*IF(N12=Backend!$E$5,1,IF(N12=Backend!$E$6,2,3))</f>
        <v>10</v>
      </c>
      <c r="Q12" s="124" t="s">
        <v>174</v>
      </c>
      <c r="R12" s="112"/>
      <c r="S12" s="112"/>
      <c r="T12" s="112"/>
      <c r="U12" s="112"/>
      <c r="V12" s="43"/>
    </row>
    <row r="13" spans="2:22" ht="90" customHeight="1" thickBot="1" x14ac:dyDescent="0.3">
      <c r="B13" s="115">
        <v>5</v>
      </c>
      <c r="C13" s="115">
        <v>5</v>
      </c>
      <c r="D13" s="115">
        <v>3</v>
      </c>
      <c r="E13" s="115">
        <v>5</v>
      </c>
      <c r="F13" s="115">
        <v>5</v>
      </c>
      <c r="G13" s="115">
        <v>3</v>
      </c>
      <c r="H13" s="42"/>
      <c r="I13" s="2" t="s">
        <v>236</v>
      </c>
      <c r="J13" s="9" t="s">
        <v>237</v>
      </c>
      <c r="K13" s="5" t="s">
        <v>238</v>
      </c>
      <c r="L13" s="13" t="s">
        <v>239</v>
      </c>
      <c r="N13" s="110" t="s">
        <v>33</v>
      </c>
      <c r="Q13" s="124" t="s">
        <v>174</v>
      </c>
      <c r="R13" s="112"/>
      <c r="S13" s="112"/>
      <c r="T13" s="112"/>
      <c r="U13" s="112"/>
      <c r="V13" s="43"/>
    </row>
    <row r="14" spans="2:22" ht="90" customHeight="1" thickBot="1" x14ac:dyDescent="0.3">
      <c r="B14" s="115">
        <v>5</v>
      </c>
      <c r="C14" s="115">
        <v>5</v>
      </c>
      <c r="D14" s="115">
        <v>3</v>
      </c>
      <c r="E14" s="115">
        <v>5</v>
      </c>
      <c r="F14" s="115">
        <v>5</v>
      </c>
      <c r="G14" s="115">
        <v>3</v>
      </c>
      <c r="H14" s="42"/>
      <c r="I14" s="2" t="s">
        <v>220</v>
      </c>
      <c r="J14" s="9" t="s">
        <v>176</v>
      </c>
      <c r="K14" s="5" t="s">
        <v>177</v>
      </c>
      <c r="L14" s="13" t="s">
        <v>223</v>
      </c>
      <c r="N14" s="110" t="s">
        <v>34</v>
      </c>
      <c r="Q14" s="124" t="s">
        <v>174</v>
      </c>
      <c r="R14" s="112"/>
      <c r="S14" s="112"/>
      <c r="T14" s="112"/>
      <c r="U14" s="112"/>
      <c r="V14" s="43"/>
    </row>
    <row r="15" spans="2:22" ht="90" customHeight="1" thickBot="1" x14ac:dyDescent="0.3">
      <c r="B15" s="115">
        <v>5</v>
      </c>
      <c r="C15" s="115">
        <v>5</v>
      </c>
      <c r="D15" s="115">
        <v>1</v>
      </c>
      <c r="E15" s="115">
        <v>1</v>
      </c>
      <c r="F15" s="115">
        <v>1</v>
      </c>
      <c r="G15" s="115">
        <v>1</v>
      </c>
      <c r="H15" s="42"/>
      <c r="I15" s="2" t="s">
        <v>4</v>
      </c>
      <c r="J15" s="10" t="s">
        <v>5</v>
      </c>
      <c r="K15" s="6" t="s">
        <v>235</v>
      </c>
      <c r="L15" s="14" t="s">
        <v>6</v>
      </c>
      <c r="N15" s="110" t="s">
        <v>32</v>
      </c>
      <c r="O15" s="17">
        <f>INDEX($B15:$G15,MATCH(Start!$G$14, $B$6:$G$6,0))*IF(N15=Backend!$E$5,1,IF(N15=Backend!$E$6,2,3))</f>
        <v>5</v>
      </c>
      <c r="Q15" s="124" t="s">
        <v>173</v>
      </c>
      <c r="R15" s="112"/>
      <c r="S15" s="112"/>
      <c r="T15" s="112"/>
      <c r="U15" s="112"/>
      <c r="V15" s="43"/>
    </row>
    <row r="16" spans="2:22" ht="90" customHeight="1" thickBot="1" x14ac:dyDescent="0.3">
      <c r="B16" s="115">
        <v>3</v>
      </c>
      <c r="C16" s="115">
        <v>5</v>
      </c>
      <c r="D16" s="115">
        <v>5</v>
      </c>
      <c r="E16" s="115">
        <v>3</v>
      </c>
      <c r="F16" s="115">
        <v>5</v>
      </c>
      <c r="G16" s="115">
        <v>1</v>
      </c>
      <c r="H16" s="42"/>
      <c r="I16" s="2" t="s">
        <v>218</v>
      </c>
      <c r="J16" s="10" t="s">
        <v>5</v>
      </c>
      <c r="K16" s="6" t="s">
        <v>7</v>
      </c>
      <c r="L16" s="14" t="s">
        <v>8</v>
      </c>
      <c r="N16" s="110" t="s">
        <v>34</v>
      </c>
      <c r="O16" s="17">
        <f>INDEX($B16:$G16,MATCH(Start!$G$14, $B$6:$G$6,0))*IF(N16=Backend!$E$5,1,IF(N16=Backend!$E$6,2,3))</f>
        <v>15</v>
      </c>
      <c r="Q16" s="124"/>
      <c r="R16" s="112"/>
      <c r="S16" s="112"/>
      <c r="T16" s="112"/>
      <c r="U16" s="112"/>
      <c r="V16" s="43"/>
    </row>
    <row r="17" spans="2:22" ht="90" customHeight="1" thickBot="1" x14ac:dyDescent="0.3">
      <c r="B17" s="115">
        <v>5</v>
      </c>
      <c r="C17" s="115">
        <v>3</v>
      </c>
      <c r="D17" s="115">
        <v>5</v>
      </c>
      <c r="E17" s="115">
        <v>1</v>
      </c>
      <c r="F17" s="115">
        <v>5</v>
      </c>
      <c r="G17" s="115">
        <v>5</v>
      </c>
      <c r="H17" s="42"/>
      <c r="I17" s="2" t="s">
        <v>9</v>
      </c>
      <c r="J17" s="10" t="s">
        <v>10</v>
      </c>
      <c r="K17" s="6" t="s">
        <v>11</v>
      </c>
      <c r="L17" s="14" t="s">
        <v>12</v>
      </c>
      <c r="N17" s="110" t="s">
        <v>34</v>
      </c>
      <c r="O17" s="17">
        <f>INDEX($B17:$G17,MATCH(Start!$G$14, $B$6:$G$6,0))*IF(N17=Backend!$E$5,1,IF(N17=Backend!$E$6,2,3))</f>
        <v>9</v>
      </c>
      <c r="Q17" s="124"/>
      <c r="R17" s="112"/>
      <c r="S17" s="112"/>
      <c r="T17" s="112"/>
      <c r="U17" s="112"/>
      <c r="V17" s="43"/>
    </row>
    <row r="18" spans="2:22" ht="90" customHeight="1" thickBot="1" x14ac:dyDescent="0.3">
      <c r="B18" s="115">
        <v>5</v>
      </c>
      <c r="C18" s="115">
        <v>5</v>
      </c>
      <c r="D18" s="115">
        <v>5</v>
      </c>
      <c r="E18" s="115">
        <v>1</v>
      </c>
      <c r="F18" s="115">
        <v>3</v>
      </c>
      <c r="G18" s="115">
        <v>3</v>
      </c>
      <c r="H18" s="42"/>
      <c r="I18" s="3" t="s">
        <v>13</v>
      </c>
      <c r="J18" s="11" t="s">
        <v>14</v>
      </c>
      <c r="K18" s="7" t="s">
        <v>15</v>
      </c>
      <c r="L18" s="15" t="s">
        <v>16</v>
      </c>
      <c r="N18" s="111" t="s">
        <v>33</v>
      </c>
      <c r="O18" s="17">
        <f>INDEX($B18:$G18,MATCH(Start!$G$14, $B$6:$G$6,0))*IF(N18=Backend!$E$5,1,IF(N18=Backend!$E$6,2,3))</f>
        <v>10</v>
      </c>
      <c r="Q18" s="124"/>
      <c r="R18" s="112"/>
      <c r="S18" s="112"/>
      <c r="T18" s="112"/>
      <c r="U18" s="112"/>
      <c r="V18" s="43"/>
    </row>
    <row r="19" spans="2:22" ht="15" thickTop="1" thickBot="1" x14ac:dyDescent="0.3">
      <c r="B19" s="35">
        <f>SUM(B7:B18)</f>
        <v>58</v>
      </c>
      <c r="C19" s="35">
        <f t="shared" ref="C19:G19" si="0">SUM(C7:C18)</f>
        <v>58</v>
      </c>
      <c r="D19" s="35">
        <f t="shared" si="0"/>
        <v>50</v>
      </c>
      <c r="E19" s="35">
        <f t="shared" si="0"/>
        <v>36</v>
      </c>
      <c r="F19" s="35">
        <f t="shared" si="0"/>
        <v>54</v>
      </c>
      <c r="G19" s="35">
        <f t="shared" si="0"/>
        <v>44</v>
      </c>
      <c r="H19" s="42"/>
      <c r="V19" s="43"/>
    </row>
    <row r="20" spans="2:22" ht="23.4" thickBot="1" x14ac:dyDescent="0.45">
      <c r="H20" s="42"/>
      <c r="U20" s="107" t="s">
        <v>149</v>
      </c>
      <c r="V20" s="43"/>
    </row>
    <row r="21" spans="2:22" ht="14.4" thickBot="1" x14ac:dyDescent="0.3">
      <c r="H21" s="45"/>
      <c r="I21" s="46"/>
      <c r="J21" s="46"/>
      <c r="K21" s="46"/>
      <c r="L21" s="46"/>
      <c r="M21" s="46"/>
      <c r="N21" s="46"/>
      <c r="O21" s="46"/>
      <c r="P21" s="46"/>
      <c r="Q21" s="46"/>
      <c r="R21" s="46"/>
      <c r="S21" s="46"/>
      <c r="T21" s="46"/>
      <c r="U21" s="46"/>
      <c r="V21" s="47"/>
    </row>
    <row r="22" spans="2:22" ht="14.4" thickTop="1" x14ac:dyDescent="0.25"/>
    <row r="24" spans="2:22" ht="17.399999999999999" x14ac:dyDescent="0.3">
      <c r="I24" s="16" t="s">
        <v>36</v>
      </c>
    </row>
    <row r="26" spans="2:22" x14ac:dyDescent="0.25">
      <c r="I26" s="34">
        <f>SUM(O7:O18)/INDEX(B19:G19,MATCH(Start!$G$14,$B$6:$G$6,0))</f>
        <v>1.0172413793103448</v>
      </c>
    </row>
  </sheetData>
  <sheetProtection algorithmName="SHA-512" hashValue="jsfuT/kcdNu/FMGpAeQgzsZDKWQRhu8L7jrjcLl0Y/s7fzuap4U6e5x0fKwX5TpWznQXeDzHbGG7MLoGP6LvaA==" saltValue="Js9snGHwA9KOcYymqe+p5g==" spinCount="100000" sheet="1" formatColumns="0"/>
  <mergeCells count="2">
    <mergeCell ref="I3:L3"/>
    <mergeCell ref="B5:G5"/>
  </mergeCells>
  <hyperlinks>
    <hyperlink ref="U20" location="Strategy!N7" display="Next Step (Strategy)" xr:uid="{A17ADAF8-1F82-40AE-85A1-B0048AE20F97}"/>
    <hyperlink ref="I12" location="'Explanation of Terms'!C5" display="Emission Reduction Scope" xr:uid="{D4AC41A1-BDF8-4BF9-BCD0-EE489F92E569}"/>
    <hyperlink ref="I15" location="Targets!C13" display="Embodied Carbon" xr:uid="{672433B1-3442-47C4-AB3C-F1DF0FDEB595}"/>
    <hyperlink ref="I17" location="Targets!C39" display="Share- and Stakeholder" xr:uid="{D2FF7E75-A385-4C4C-8388-FC0B12512024}"/>
  </hyperlink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C93B6F9-FFAE-4867-8F53-B205D8FCA15D}">
          <x14:formula1>
            <xm:f>Backend!$E$5:$E$7</xm:f>
          </x14:formula1>
          <xm:sqref>N7:N18</xm:sqref>
        </x14:dataValidation>
        <x14:dataValidation type="list" allowBlank="1" showInputMessage="1" showErrorMessage="1" xr:uid="{0D0F0556-9C53-4026-9E80-664AF087F4DB}">
          <x14:formula1>
            <xm:f>Backend!$K$5:$K$7</xm:f>
          </x14:formula1>
          <xm:sqref>Q7:Q18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16B40-F588-414B-9927-96B2DBD9C23B}">
  <sheetPr codeName="Tabelle3">
    <tabColor theme="9" tint="0.39997558519241921"/>
  </sheetPr>
  <dimension ref="B1:V22"/>
  <sheetViews>
    <sheetView topLeftCell="H1" zoomScale="70" zoomScaleNormal="70" workbookViewId="0">
      <selection activeCell="R7" sqref="R7"/>
    </sheetView>
  </sheetViews>
  <sheetFormatPr defaultColWidth="11.44140625" defaultRowHeight="13.8" outlineLevelCol="1" x14ac:dyDescent="0.25"/>
  <cols>
    <col min="1" max="1" width="11.44140625" style="17"/>
    <col min="2" max="2" width="11" style="18" hidden="1" customWidth="1" outlineLevel="1"/>
    <col min="3" max="3" width="31.33203125" style="18" hidden="1" customWidth="1" outlineLevel="1"/>
    <col min="4" max="4" width="15" style="18" hidden="1" customWidth="1" outlineLevel="1"/>
    <col min="5" max="5" width="35" style="18" hidden="1" customWidth="1" outlineLevel="1"/>
    <col min="6" max="6" width="10.109375" style="18" hidden="1" customWidth="1" outlineLevel="1"/>
    <col min="7" max="7" width="13" style="18" hidden="1" customWidth="1" outlineLevel="1"/>
    <col min="8" max="8" width="7.6640625" style="17" customWidth="1" collapsed="1"/>
    <col min="9" max="9" width="30.6640625" style="17" customWidth="1"/>
    <col min="10" max="12" width="25.6640625" style="17" customWidth="1"/>
    <col min="13" max="13" width="6.109375" style="17" customWidth="1"/>
    <col min="14" max="14" width="30.6640625" style="17" customWidth="1"/>
    <col min="15" max="15" width="16.33203125" style="17" hidden="1" customWidth="1"/>
    <col min="16" max="16" width="4" style="17" customWidth="1"/>
    <col min="17" max="21" width="50.6640625" style="17" customWidth="1"/>
    <col min="22" max="16384" width="11.44140625" style="17"/>
  </cols>
  <sheetData>
    <row r="1" spans="2:22" ht="14.4" thickBot="1" x14ac:dyDescent="0.3"/>
    <row r="2" spans="2:22" ht="14.4" thickTop="1" x14ac:dyDescent="0.25">
      <c r="H2" s="39"/>
      <c r="I2" s="40"/>
      <c r="J2" s="40"/>
      <c r="K2" s="40"/>
      <c r="L2" s="40"/>
      <c r="M2" s="40"/>
      <c r="N2" s="40"/>
      <c r="O2" s="40"/>
      <c r="P2" s="40"/>
      <c r="Q2" s="40"/>
      <c r="R2" s="40"/>
      <c r="S2" s="40"/>
      <c r="T2" s="40"/>
      <c r="U2" s="40"/>
      <c r="V2" s="41"/>
    </row>
    <row r="3" spans="2:22" ht="37.5" customHeight="1" x14ac:dyDescent="0.25">
      <c r="H3" s="42"/>
      <c r="I3" s="169" t="s">
        <v>37</v>
      </c>
      <c r="J3" s="169"/>
      <c r="K3" s="169"/>
      <c r="L3" s="169"/>
      <c r="V3" s="43"/>
    </row>
    <row r="4" spans="2:22" ht="84" customHeight="1" x14ac:dyDescent="0.25">
      <c r="H4" s="42"/>
      <c r="V4" s="43"/>
    </row>
    <row r="5" spans="2:22" x14ac:dyDescent="0.25">
      <c r="B5" s="138" t="s">
        <v>25</v>
      </c>
      <c r="C5" s="138"/>
      <c r="D5" s="138"/>
      <c r="E5" s="138"/>
      <c r="F5" s="138"/>
      <c r="G5" s="138"/>
      <c r="H5" s="42"/>
      <c r="V5" s="43"/>
    </row>
    <row r="6" spans="2:22" ht="14.4" thickBot="1" x14ac:dyDescent="0.3">
      <c r="B6" s="18" t="s">
        <v>20</v>
      </c>
      <c r="C6" s="18" t="s">
        <v>180</v>
      </c>
      <c r="D6" s="18" t="s">
        <v>181</v>
      </c>
      <c r="E6" s="18" t="s">
        <v>21</v>
      </c>
      <c r="F6" s="18" t="s">
        <v>22</v>
      </c>
      <c r="G6" s="18" t="s">
        <v>23</v>
      </c>
      <c r="H6" s="42"/>
      <c r="N6" s="44" t="s">
        <v>26</v>
      </c>
      <c r="O6" s="18" t="s">
        <v>38</v>
      </c>
      <c r="P6" s="44"/>
      <c r="Q6" s="44" t="s">
        <v>28</v>
      </c>
      <c r="R6" s="44" t="s">
        <v>27</v>
      </c>
      <c r="S6" s="44" t="s">
        <v>29</v>
      </c>
      <c r="T6" s="44" t="s">
        <v>30</v>
      </c>
      <c r="U6" s="44" t="s">
        <v>35</v>
      </c>
      <c r="V6" s="43"/>
    </row>
    <row r="7" spans="2:22" ht="90" customHeight="1" thickTop="1" thickBot="1" x14ac:dyDescent="0.3">
      <c r="B7" s="114">
        <v>5</v>
      </c>
      <c r="C7" s="114">
        <v>5</v>
      </c>
      <c r="D7" s="114">
        <v>5</v>
      </c>
      <c r="E7" s="114">
        <v>1</v>
      </c>
      <c r="F7" s="114">
        <v>5</v>
      </c>
      <c r="G7" s="114">
        <v>1</v>
      </c>
      <c r="H7" s="42"/>
      <c r="I7" s="1" t="s">
        <v>39</v>
      </c>
      <c r="J7" s="8" t="s">
        <v>44</v>
      </c>
      <c r="K7" s="4" t="s">
        <v>45</v>
      </c>
      <c r="L7" s="12" t="s">
        <v>46</v>
      </c>
      <c r="N7" s="109" t="s">
        <v>33</v>
      </c>
      <c r="O7" s="17">
        <f>INDEX($B7:$G7,MATCH(Start!$G$14, $B$6:$G$6,0))*IF(N7=Backend!$E$5,1,IF(N7=Backend!$E$6,2,3))</f>
        <v>10</v>
      </c>
      <c r="Q7" s="124" t="s">
        <v>174</v>
      </c>
      <c r="R7" s="112"/>
      <c r="S7" s="112"/>
      <c r="T7" s="112"/>
      <c r="U7" s="112"/>
      <c r="V7" s="43"/>
    </row>
    <row r="8" spans="2:22" ht="90" customHeight="1" thickBot="1" x14ac:dyDescent="0.3">
      <c r="B8" s="114">
        <v>5</v>
      </c>
      <c r="C8" s="114">
        <v>5</v>
      </c>
      <c r="D8" s="114">
        <v>5</v>
      </c>
      <c r="E8" s="114">
        <v>5</v>
      </c>
      <c r="F8" s="114">
        <v>5</v>
      </c>
      <c r="G8" s="114">
        <v>5</v>
      </c>
      <c r="H8" s="42"/>
      <c r="I8" s="2" t="s">
        <v>40</v>
      </c>
      <c r="J8" s="9" t="s">
        <v>47</v>
      </c>
      <c r="K8" s="5" t="s">
        <v>48</v>
      </c>
      <c r="L8" s="13" t="s">
        <v>49</v>
      </c>
      <c r="N8" s="110" t="s">
        <v>33</v>
      </c>
      <c r="O8" s="17">
        <f>INDEX($B8:$G8,MATCH(Start!$G$14, $B$6:$G$6,0))*IF(N8=Backend!$E$5,1,IF(N8=Backend!$E$6,2,3))</f>
        <v>10</v>
      </c>
      <c r="Q8" s="124"/>
      <c r="R8" s="112"/>
      <c r="S8" s="112"/>
      <c r="T8" s="112"/>
      <c r="U8" s="112"/>
      <c r="V8" s="43"/>
    </row>
    <row r="9" spans="2:22" ht="90" customHeight="1" thickBot="1" x14ac:dyDescent="0.3">
      <c r="B9" s="114">
        <v>5</v>
      </c>
      <c r="C9" s="114">
        <v>5</v>
      </c>
      <c r="D9" s="114">
        <v>5</v>
      </c>
      <c r="E9" s="114">
        <v>5</v>
      </c>
      <c r="F9" s="114">
        <v>5</v>
      </c>
      <c r="G9" s="114">
        <v>5</v>
      </c>
      <c r="H9" s="42"/>
      <c r="I9" s="2" t="s">
        <v>253</v>
      </c>
      <c r="J9" s="10" t="s">
        <v>50</v>
      </c>
      <c r="K9" s="6" t="s">
        <v>48</v>
      </c>
      <c r="L9" s="14" t="s">
        <v>213</v>
      </c>
      <c r="N9" s="110" t="s">
        <v>33</v>
      </c>
      <c r="O9" s="17">
        <f>INDEX($B9:$G9,MATCH(Start!$G$14, $B$6:$G$6,0))*IF(N9=Backend!$E$5,1,IF(N9=Backend!$E$6,2,3))</f>
        <v>10</v>
      </c>
      <c r="Q9" s="124"/>
      <c r="R9" s="112"/>
      <c r="S9" s="112"/>
      <c r="T9" s="112"/>
      <c r="U9" s="112"/>
      <c r="V9" s="43"/>
    </row>
    <row r="10" spans="2:22" ht="90" customHeight="1" thickBot="1" x14ac:dyDescent="0.3">
      <c r="B10" s="114">
        <v>5</v>
      </c>
      <c r="C10" s="114">
        <v>5</v>
      </c>
      <c r="D10" s="114">
        <v>3</v>
      </c>
      <c r="E10" s="114">
        <v>1</v>
      </c>
      <c r="F10" s="114">
        <v>3</v>
      </c>
      <c r="G10" s="114">
        <v>1</v>
      </c>
      <c r="H10" s="42"/>
      <c r="I10" s="2" t="s">
        <v>41</v>
      </c>
      <c r="J10" s="10" t="s">
        <v>51</v>
      </c>
      <c r="K10" s="6" t="s">
        <v>52</v>
      </c>
      <c r="L10" s="14" t="s">
        <v>53</v>
      </c>
      <c r="N10" s="110" t="s">
        <v>32</v>
      </c>
      <c r="O10" s="17">
        <f>INDEX($B10:$G10,MATCH(Start!$G$14, $B$6:$G$6,0))*IF(N10=Backend!$E$5,1,IF(N10=Backend!$E$6,2,3))</f>
        <v>5</v>
      </c>
      <c r="Q10" s="124"/>
      <c r="R10" s="112"/>
      <c r="S10" s="112"/>
      <c r="T10" s="112"/>
      <c r="U10" s="112"/>
      <c r="V10" s="43"/>
    </row>
    <row r="11" spans="2:22" ht="90" customHeight="1" thickBot="1" x14ac:dyDescent="0.3">
      <c r="B11" s="114">
        <v>5</v>
      </c>
      <c r="C11" s="114">
        <v>5</v>
      </c>
      <c r="D11" s="114">
        <v>3</v>
      </c>
      <c r="E11" s="114">
        <v>3</v>
      </c>
      <c r="F11" s="114">
        <v>5</v>
      </c>
      <c r="G11" s="114">
        <v>3</v>
      </c>
      <c r="H11" s="42"/>
      <c r="I11" s="2" t="s">
        <v>42</v>
      </c>
      <c r="J11" s="10" t="s">
        <v>54</v>
      </c>
      <c r="K11" s="6" t="s">
        <v>55</v>
      </c>
      <c r="L11" s="14" t="s">
        <v>214</v>
      </c>
      <c r="N11" s="110" t="s">
        <v>34</v>
      </c>
      <c r="O11" s="17">
        <f>INDEX($B11:$G11,MATCH(Start!$G$14, $B$6:$G$6,0))*IF(N11=Backend!$E$5,1,IF(N11=Backend!$E$6,2,3))</f>
        <v>15</v>
      </c>
      <c r="Q11" s="124"/>
      <c r="R11" s="112"/>
      <c r="S11" s="112"/>
      <c r="T11" s="112"/>
      <c r="U11" s="112"/>
      <c r="V11" s="43"/>
    </row>
    <row r="12" spans="2:22" ht="90" customHeight="1" thickBot="1" x14ac:dyDescent="0.3">
      <c r="B12" s="114">
        <v>5</v>
      </c>
      <c r="C12" s="114">
        <v>5</v>
      </c>
      <c r="D12" s="114">
        <v>5</v>
      </c>
      <c r="E12" s="114">
        <v>3</v>
      </c>
      <c r="F12" s="114">
        <v>1</v>
      </c>
      <c r="G12" s="114">
        <v>1</v>
      </c>
      <c r="H12" s="42"/>
      <c r="I12" s="2" t="s">
        <v>217</v>
      </c>
      <c r="J12" s="10" t="s">
        <v>57</v>
      </c>
      <c r="K12" s="6" t="s">
        <v>58</v>
      </c>
      <c r="L12" s="14" t="s">
        <v>59</v>
      </c>
      <c r="N12" s="110" t="s">
        <v>34</v>
      </c>
      <c r="O12" s="17">
        <f>INDEX($B12:$G12,MATCH(Start!$G$14, $B$6:$G$6,0))*IF(N12=Backend!$E$5,1,IF(N12=Backend!$E$6,2,3))</f>
        <v>15</v>
      </c>
      <c r="Q12" s="124"/>
      <c r="R12" s="112"/>
      <c r="S12" s="112"/>
      <c r="T12" s="112"/>
      <c r="U12" s="112"/>
      <c r="V12" s="43"/>
    </row>
    <row r="13" spans="2:22" ht="90" customHeight="1" thickBot="1" x14ac:dyDescent="0.3">
      <c r="B13" s="114">
        <v>5</v>
      </c>
      <c r="C13" s="114">
        <v>5</v>
      </c>
      <c r="D13" s="114">
        <v>5</v>
      </c>
      <c r="E13" s="114">
        <v>1</v>
      </c>
      <c r="F13" s="114">
        <v>3</v>
      </c>
      <c r="G13" s="114">
        <v>1</v>
      </c>
      <c r="H13" s="42"/>
      <c r="I13" s="2" t="s">
        <v>219</v>
      </c>
      <c r="J13" s="10" t="s">
        <v>60</v>
      </c>
      <c r="K13" s="6" t="s">
        <v>61</v>
      </c>
      <c r="L13" s="14" t="s">
        <v>62</v>
      </c>
      <c r="N13" s="110" t="s">
        <v>34</v>
      </c>
      <c r="O13" s="17">
        <f>INDEX($B13:$G13,MATCH(Start!$G$14, $B$6:$G$6,0))*IF(N13=Backend!$E$5,1,IF(N13=Backend!$E$6,2,3))</f>
        <v>15</v>
      </c>
      <c r="Q13" s="124"/>
      <c r="R13" s="112"/>
      <c r="S13" s="112"/>
      <c r="T13" s="112"/>
      <c r="U13" s="112"/>
      <c r="V13" s="43"/>
    </row>
    <row r="14" spans="2:22" ht="90" customHeight="1" thickBot="1" x14ac:dyDescent="0.3">
      <c r="B14" s="114">
        <v>3</v>
      </c>
      <c r="C14" s="114">
        <v>5</v>
      </c>
      <c r="D14" s="114">
        <v>5</v>
      </c>
      <c r="E14" s="114">
        <v>3</v>
      </c>
      <c r="F14" s="114">
        <v>5</v>
      </c>
      <c r="G14" s="114">
        <v>3</v>
      </c>
      <c r="H14" s="42"/>
      <c r="I14" s="3" t="s">
        <v>43</v>
      </c>
      <c r="J14" s="11" t="s">
        <v>5</v>
      </c>
      <c r="K14" s="7" t="s">
        <v>63</v>
      </c>
      <c r="L14" s="15" t="s">
        <v>64</v>
      </c>
      <c r="N14" s="111" t="s">
        <v>33</v>
      </c>
      <c r="O14" s="17">
        <f>INDEX($B14:$G14,MATCH(Start!$G$14, $B$6:$G$6,0))*IF(N14=Backend!$E$5,1,IF(N14=Backend!$E$6,2,3))</f>
        <v>10</v>
      </c>
      <c r="Q14" s="124"/>
      <c r="R14" s="112"/>
      <c r="S14" s="112"/>
      <c r="T14" s="112"/>
      <c r="U14" s="112"/>
      <c r="V14" s="43"/>
    </row>
    <row r="15" spans="2:22" ht="15" thickTop="1" thickBot="1" x14ac:dyDescent="0.3">
      <c r="B15" s="48">
        <f>SUM(B7:B14)</f>
        <v>38</v>
      </c>
      <c r="C15" s="35">
        <f t="shared" ref="C15:G15" si="0">SUM(C7:C14)</f>
        <v>40</v>
      </c>
      <c r="D15" s="35">
        <f t="shared" si="0"/>
        <v>36</v>
      </c>
      <c r="E15" s="35">
        <f t="shared" si="0"/>
        <v>22</v>
      </c>
      <c r="F15" s="35">
        <f t="shared" si="0"/>
        <v>32</v>
      </c>
      <c r="G15" s="35">
        <f t="shared" si="0"/>
        <v>20</v>
      </c>
      <c r="H15" s="42"/>
      <c r="V15" s="43"/>
    </row>
    <row r="16" spans="2:22" ht="23.4" thickBot="1" x14ac:dyDescent="0.45">
      <c r="H16" s="42"/>
      <c r="T16" s="170" t="s">
        <v>150</v>
      </c>
      <c r="U16" s="171"/>
      <c r="V16" s="43"/>
    </row>
    <row r="17" spans="8:22" ht="14.4" thickBot="1" x14ac:dyDescent="0.3">
      <c r="H17" s="45"/>
      <c r="I17" s="46"/>
      <c r="J17" s="46"/>
      <c r="K17" s="46"/>
      <c r="L17" s="46"/>
      <c r="M17" s="46"/>
      <c r="N17" s="46"/>
      <c r="O17" s="46"/>
      <c r="P17" s="46"/>
      <c r="Q17" s="46"/>
      <c r="R17" s="46"/>
      <c r="S17" s="46"/>
      <c r="T17" s="46"/>
      <c r="U17" s="46"/>
      <c r="V17" s="47"/>
    </row>
    <row r="18" spans="8:22" ht="14.4" thickTop="1" x14ac:dyDescent="0.25"/>
    <row r="20" spans="8:22" ht="17.399999999999999" x14ac:dyDescent="0.3">
      <c r="I20" s="16" t="s">
        <v>131</v>
      </c>
    </row>
    <row r="22" spans="8:22" x14ac:dyDescent="0.25">
      <c r="I22" s="34">
        <f>SUM(O7:O14)/INDEX(B15:G15,MATCH(Start!$G$14,$B$6:$G$6,0))</f>
        <v>2.25</v>
      </c>
    </row>
  </sheetData>
  <sheetProtection algorithmName="SHA-512" hashValue="XHiblrn2JJSEEevDG6OCKwYOot7jPtqMsPct4yLu4BWPNMVz4ICmXHJOPjsXKtXHWiqgIMaCtMZjepkk93CjDw==" saltValue="78+D6SHiFenLCxOjFWh+MA==" spinCount="100000" sheet="1" formatColumns="0"/>
  <mergeCells count="3">
    <mergeCell ref="I3:L3"/>
    <mergeCell ref="B5:G5"/>
    <mergeCell ref="T16:U16"/>
  </mergeCells>
  <hyperlinks>
    <hyperlink ref="T16" location="'Organizational Structure'!N7" display="Next Step (Organizational Structure)" xr:uid="{1490A60E-3600-4F55-85C5-967537C6A4CB}"/>
    <hyperlink ref="I12" location="'Explanation of Terms'!C18" display="Abatement vs. Offsetting" xr:uid="{D0C551B2-005B-4CF3-B452-DB4D35DEDFDB}"/>
  </hyperlinks>
  <pageMargins left="0.7" right="0.7" top="0.78740157499999996" bottom="0.78740157499999996"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B83F9556-3DA1-43EF-9A34-7444EC83C7C2}">
          <x14:formula1>
            <xm:f>Backend!$E$5:$E$7</xm:f>
          </x14:formula1>
          <xm:sqref>N7:N14</xm:sqref>
        </x14:dataValidation>
        <x14:dataValidation type="list" allowBlank="1" showInputMessage="1" showErrorMessage="1" xr:uid="{0C76B2B6-A3AE-41D5-BBA8-51ACF13B7491}">
          <x14:formula1>
            <xm:f>Backend!$K$5:$K$7</xm:f>
          </x14:formula1>
          <xm:sqref>Q7:Q14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F0902-048E-41B6-8D3E-88B1CC471BD7}">
  <sheetPr codeName="Tabelle4">
    <tabColor theme="9" tint="0.39997558519241921"/>
  </sheetPr>
  <dimension ref="B1:V19"/>
  <sheetViews>
    <sheetView zoomScale="60" zoomScaleNormal="60" workbookViewId="0">
      <selection activeCell="G4" sqref="G4"/>
    </sheetView>
  </sheetViews>
  <sheetFormatPr defaultColWidth="11.44140625" defaultRowHeight="13.8" outlineLevelCol="1" x14ac:dyDescent="0.25"/>
  <cols>
    <col min="1" max="1" width="11.44140625" style="17"/>
    <col min="2" max="2" width="11" style="18" hidden="1" customWidth="1" outlineLevel="1"/>
    <col min="3" max="3" width="31.33203125" style="18" hidden="1" customWidth="1" outlineLevel="1"/>
    <col min="4" max="4" width="15" style="18" hidden="1" customWidth="1" outlineLevel="1"/>
    <col min="5" max="5" width="35" style="18" hidden="1" customWidth="1" outlineLevel="1"/>
    <col min="6" max="6" width="10.109375" style="18" hidden="1" customWidth="1" outlineLevel="1"/>
    <col min="7" max="7" width="13" style="18" hidden="1" customWidth="1" outlineLevel="1"/>
    <col min="8" max="8" width="7.6640625" style="17" customWidth="1" collapsed="1"/>
    <col min="9" max="9" width="30.6640625" style="17" customWidth="1"/>
    <col min="10" max="12" width="25.6640625" style="17" customWidth="1"/>
    <col min="13" max="13" width="6.109375" style="17" customWidth="1"/>
    <col min="14" max="14" width="30.6640625" style="17" customWidth="1"/>
    <col min="15" max="15" width="16.33203125" style="17" hidden="1" customWidth="1"/>
    <col min="16" max="16" width="4" style="17" customWidth="1"/>
    <col min="17" max="21" width="50.6640625" style="17" customWidth="1"/>
    <col min="22" max="16384" width="11.44140625" style="17"/>
  </cols>
  <sheetData>
    <row r="1" spans="2:22" ht="14.4" thickBot="1" x14ac:dyDescent="0.3"/>
    <row r="2" spans="2:22" ht="14.4" thickTop="1" x14ac:dyDescent="0.25">
      <c r="H2" s="39"/>
      <c r="I2" s="40"/>
      <c r="J2" s="40"/>
      <c r="K2" s="40"/>
      <c r="L2" s="40"/>
      <c r="M2" s="40"/>
      <c r="N2" s="40"/>
      <c r="O2" s="40"/>
      <c r="P2" s="40"/>
      <c r="Q2" s="40"/>
      <c r="R2" s="40"/>
      <c r="S2" s="40"/>
      <c r="T2" s="40"/>
      <c r="U2" s="40"/>
      <c r="V2" s="41"/>
    </row>
    <row r="3" spans="2:22" ht="37.5" customHeight="1" x14ac:dyDescent="0.25">
      <c r="H3" s="42"/>
      <c r="I3" s="169" t="s">
        <v>76</v>
      </c>
      <c r="J3" s="169"/>
      <c r="K3" s="169"/>
      <c r="L3" s="169"/>
      <c r="V3" s="43"/>
    </row>
    <row r="4" spans="2:22" ht="84" customHeight="1" x14ac:dyDescent="0.25">
      <c r="H4" s="42"/>
      <c r="V4" s="43"/>
    </row>
    <row r="5" spans="2:22" x14ac:dyDescent="0.25">
      <c r="B5" s="138" t="s">
        <v>25</v>
      </c>
      <c r="C5" s="138"/>
      <c r="D5" s="138"/>
      <c r="E5" s="138"/>
      <c r="F5" s="138"/>
      <c r="G5" s="138"/>
      <c r="H5" s="42"/>
      <c r="V5" s="43"/>
    </row>
    <row r="6" spans="2:22" ht="14.4" thickBot="1" x14ac:dyDescent="0.3">
      <c r="B6" s="18" t="s">
        <v>20</v>
      </c>
      <c r="C6" s="18" t="s">
        <v>180</v>
      </c>
      <c r="D6" s="18" t="s">
        <v>181</v>
      </c>
      <c r="E6" s="18" t="s">
        <v>21</v>
      </c>
      <c r="F6" s="18" t="s">
        <v>22</v>
      </c>
      <c r="G6" s="18" t="s">
        <v>23</v>
      </c>
      <c r="H6" s="42"/>
      <c r="N6" s="44" t="s">
        <v>26</v>
      </c>
      <c r="O6" s="18" t="s">
        <v>38</v>
      </c>
      <c r="P6" s="44"/>
      <c r="Q6" s="44" t="s">
        <v>28</v>
      </c>
      <c r="R6" s="44" t="s">
        <v>27</v>
      </c>
      <c r="S6" s="44" t="s">
        <v>29</v>
      </c>
      <c r="T6" s="44" t="s">
        <v>30</v>
      </c>
      <c r="U6" s="44" t="s">
        <v>35</v>
      </c>
      <c r="V6" s="43"/>
    </row>
    <row r="7" spans="2:22" ht="90" customHeight="1" thickTop="1" thickBot="1" x14ac:dyDescent="0.3">
      <c r="B7" s="114">
        <v>5</v>
      </c>
      <c r="C7" s="114">
        <v>5</v>
      </c>
      <c r="D7" s="114">
        <v>5</v>
      </c>
      <c r="E7" s="114">
        <v>3</v>
      </c>
      <c r="F7" s="114">
        <v>3</v>
      </c>
      <c r="G7" s="114">
        <v>5</v>
      </c>
      <c r="H7" s="42"/>
      <c r="I7" s="1" t="s">
        <v>252</v>
      </c>
      <c r="J7" s="8" t="s">
        <v>65</v>
      </c>
      <c r="K7" s="4" t="s">
        <v>66</v>
      </c>
      <c r="L7" s="12" t="s">
        <v>46</v>
      </c>
      <c r="N7" s="109" t="s">
        <v>33</v>
      </c>
      <c r="O7" s="17">
        <f>INDEX($B7:$G7,MATCH(Start!$G$14, $B$6:$G$6,0))*IF(N7=Backend!$E$5,1,IF(N7=Backend!$E$6,2,3))</f>
        <v>10</v>
      </c>
      <c r="Q7" s="124"/>
      <c r="R7" s="112"/>
      <c r="S7" s="112"/>
      <c r="T7" s="112"/>
      <c r="U7" s="112"/>
      <c r="V7" s="43"/>
    </row>
    <row r="8" spans="2:22" ht="90" customHeight="1" thickBot="1" x14ac:dyDescent="0.3">
      <c r="B8" s="114">
        <v>5</v>
      </c>
      <c r="C8" s="114">
        <v>5</v>
      </c>
      <c r="D8" s="114">
        <v>5</v>
      </c>
      <c r="E8" s="114">
        <v>5</v>
      </c>
      <c r="F8" s="114">
        <v>5</v>
      </c>
      <c r="G8" s="114">
        <v>5</v>
      </c>
      <c r="H8" s="42"/>
      <c r="I8" s="2" t="s">
        <v>67</v>
      </c>
      <c r="J8" s="10" t="s">
        <v>68</v>
      </c>
      <c r="K8" s="6" t="s">
        <v>48</v>
      </c>
      <c r="L8" s="14" t="s">
        <v>49</v>
      </c>
      <c r="N8" s="110" t="s">
        <v>34</v>
      </c>
      <c r="O8" s="17">
        <f>INDEX($B8:$G8,MATCH(Start!$G$14, $B$6:$G$6,0))*IF(N8=Backend!$E$5,1,IF(N8=Backend!$E$6,2,3))</f>
        <v>15</v>
      </c>
      <c r="Q8" s="124"/>
      <c r="R8" s="112"/>
      <c r="S8" s="112"/>
      <c r="T8" s="112"/>
      <c r="U8" s="112"/>
      <c r="V8" s="43"/>
    </row>
    <row r="9" spans="2:22" ht="90" customHeight="1" thickBot="1" x14ac:dyDescent="0.3">
      <c r="B9" s="114">
        <v>5</v>
      </c>
      <c r="C9" s="114">
        <v>5</v>
      </c>
      <c r="D9" s="114">
        <v>3</v>
      </c>
      <c r="E9" s="114">
        <v>5</v>
      </c>
      <c r="F9" s="114">
        <v>5</v>
      </c>
      <c r="G9" s="114">
        <v>3</v>
      </c>
      <c r="H9" s="42"/>
      <c r="I9" s="2" t="s">
        <v>249</v>
      </c>
      <c r="J9" s="10" t="s">
        <v>69</v>
      </c>
      <c r="K9" s="6" t="s">
        <v>70</v>
      </c>
      <c r="L9" s="14" t="s">
        <v>167</v>
      </c>
      <c r="N9" s="110" t="s">
        <v>32</v>
      </c>
      <c r="O9" s="17">
        <f>INDEX($B9:$G9,MATCH(Start!$G$14, $B$6:$G$6,0))*IF(N9=Backend!$E$5,1,IF(N9=Backend!$E$6,2,3))</f>
        <v>5</v>
      </c>
      <c r="Q9" s="124"/>
      <c r="R9" s="112"/>
      <c r="S9" s="112"/>
      <c r="T9" s="112"/>
      <c r="U9" s="112"/>
      <c r="V9" s="43"/>
    </row>
    <row r="10" spans="2:22" ht="90" customHeight="1" thickBot="1" x14ac:dyDescent="0.3">
      <c r="B10" s="114">
        <v>3</v>
      </c>
      <c r="C10" s="114">
        <v>3</v>
      </c>
      <c r="D10" s="114">
        <v>3</v>
      </c>
      <c r="E10" s="114">
        <v>3</v>
      </c>
      <c r="F10" s="114">
        <v>3</v>
      </c>
      <c r="G10" s="114">
        <v>3</v>
      </c>
      <c r="H10" s="42"/>
      <c r="I10" s="2" t="s">
        <v>250</v>
      </c>
      <c r="J10" s="10" t="s">
        <v>71</v>
      </c>
      <c r="K10" s="6" t="s">
        <v>168</v>
      </c>
      <c r="L10" s="14" t="s">
        <v>72</v>
      </c>
      <c r="N10" s="110" t="s">
        <v>32</v>
      </c>
      <c r="O10" s="17">
        <f>INDEX($B10:$G10,MATCH(Start!$G$14, $B$6:$G$6,0))*IF(N10=Backend!$E$5,1,IF(N10=Backend!$E$6,2,3))</f>
        <v>3</v>
      </c>
      <c r="Q10" s="124"/>
      <c r="R10" s="112"/>
      <c r="S10" s="112"/>
      <c r="T10" s="112"/>
      <c r="U10" s="112"/>
      <c r="V10" s="43"/>
    </row>
    <row r="11" spans="2:22" ht="90" customHeight="1" thickBot="1" x14ac:dyDescent="0.3">
      <c r="B11" s="114">
        <v>5</v>
      </c>
      <c r="C11" s="114">
        <v>5</v>
      </c>
      <c r="D11" s="114">
        <v>3</v>
      </c>
      <c r="E11" s="114">
        <v>5</v>
      </c>
      <c r="F11" s="114">
        <v>3</v>
      </c>
      <c r="G11" s="114">
        <v>1</v>
      </c>
      <c r="H11" s="42"/>
      <c r="I11" s="3" t="s">
        <v>251</v>
      </c>
      <c r="J11" s="11" t="s">
        <v>73</v>
      </c>
      <c r="K11" s="7" t="s">
        <v>74</v>
      </c>
      <c r="L11" s="15" t="s">
        <v>75</v>
      </c>
      <c r="N11" s="111" t="s">
        <v>33</v>
      </c>
      <c r="O11" s="17">
        <f>INDEX($B11:$G11,MATCH(Start!$G$14, $B$6:$G$6,0))*IF(N11=Backend!$E$5,1,IF(N11=Backend!$E$6,2,3))</f>
        <v>10</v>
      </c>
      <c r="Q11" s="124"/>
      <c r="R11" s="112"/>
      <c r="S11" s="112"/>
      <c r="T11" s="112"/>
      <c r="U11" s="112"/>
      <c r="V11" s="43"/>
    </row>
    <row r="12" spans="2:22" ht="15" thickTop="1" thickBot="1" x14ac:dyDescent="0.3">
      <c r="B12" s="49">
        <f>SUM(B7:B11)</f>
        <v>23</v>
      </c>
      <c r="C12" s="35">
        <f t="shared" ref="C12:G12" si="0">SUM(C7:C11)</f>
        <v>23</v>
      </c>
      <c r="D12" s="35">
        <f t="shared" si="0"/>
        <v>19</v>
      </c>
      <c r="E12" s="35">
        <f t="shared" si="0"/>
        <v>21</v>
      </c>
      <c r="F12" s="35">
        <f t="shared" si="0"/>
        <v>19</v>
      </c>
      <c r="G12" s="35">
        <f t="shared" si="0"/>
        <v>17</v>
      </c>
      <c r="H12" s="42"/>
      <c r="V12" s="43"/>
    </row>
    <row r="13" spans="2:22" ht="23.4" thickBot="1" x14ac:dyDescent="0.45">
      <c r="H13" s="42"/>
      <c r="T13" s="170" t="s">
        <v>151</v>
      </c>
      <c r="U13" s="171"/>
      <c r="V13" s="43"/>
    </row>
    <row r="14" spans="2:22" ht="14.4" thickBot="1" x14ac:dyDescent="0.3">
      <c r="H14" s="45"/>
      <c r="I14" s="46"/>
      <c r="J14" s="46"/>
      <c r="K14" s="46"/>
      <c r="L14" s="46"/>
      <c r="M14" s="46"/>
      <c r="N14" s="46"/>
      <c r="O14" s="46"/>
      <c r="P14" s="46"/>
      <c r="Q14" s="46"/>
      <c r="R14" s="46"/>
      <c r="S14" s="46"/>
      <c r="T14" s="46"/>
      <c r="U14" s="46"/>
      <c r="V14" s="47"/>
    </row>
    <row r="15" spans="2:22" ht="14.4" thickTop="1" x14ac:dyDescent="0.25"/>
    <row r="17" spans="9:9" ht="17.399999999999999" x14ac:dyDescent="0.3">
      <c r="I17" s="16" t="s">
        <v>132</v>
      </c>
    </row>
    <row r="19" spans="9:9" x14ac:dyDescent="0.25">
      <c r="I19" s="34">
        <f>SUM(O7:O11)/INDEX(B12:G12,MATCH(Start!$G$14,$B$6:$G$6,0))</f>
        <v>1.8695652173913044</v>
      </c>
    </row>
  </sheetData>
  <sheetProtection algorithmName="SHA-512" hashValue="gG2hMhjqVec7Se/IC4IBtdGixBoTMsdF0EFcB1JDrMXBv3VI4uclfao66Jg3O9vG6BV2WvF4JUEievpJhKL1fQ==" saltValue="zDrLNnx4OgPzeLp5bkTSFQ==" spinCount="100000" sheet="1" formatColumns="0"/>
  <mergeCells count="3">
    <mergeCell ref="I3:L3"/>
    <mergeCell ref="B5:G5"/>
    <mergeCell ref="T13:U13"/>
  </mergeCells>
  <hyperlinks>
    <hyperlink ref="T13" location="'Operational Measures'!N7" display="Next Step (Operational Measures)" xr:uid="{BCEFE846-7626-4B96-B8D0-CA076CB0843A}"/>
  </hyperlinks>
  <pageMargins left="0.7" right="0.7" top="0.78740157499999996" bottom="0.78740157499999996"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D3CBF7D-D64C-4213-8A99-4B84C5FF8EE2}">
          <x14:formula1>
            <xm:f>Backend!$E$5:$E$7</xm:f>
          </x14:formula1>
          <xm:sqref>N7:N11</xm:sqref>
        </x14:dataValidation>
        <x14:dataValidation type="list" allowBlank="1" showInputMessage="1" showErrorMessage="1" xr:uid="{5E331D83-7563-4F75-8FBF-4D2ED5E329C9}">
          <x14:formula1>
            <xm:f>Backend!$K$5:$K$7</xm:f>
          </x14:formula1>
          <xm:sqref>Q7:Q11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6E580-045D-4008-A82F-642823875360}">
  <sheetPr codeName="Tabelle5">
    <tabColor theme="9" tint="0.39997558519241921"/>
  </sheetPr>
  <dimension ref="B1:V26"/>
  <sheetViews>
    <sheetView zoomScale="40" zoomScaleNormal="40" workbookViewId="0">
      <selection activeCellId="4" sqref="A19:XFD1048576 V7:XFD18 H7:Q18 A7:A18 A1:XFD6"/>
    </sheetView>
  </sheetViews>
  <sheetFormatPr defaultColWidth="11.44140625" defaultRowHeight="13.8" outlineLevelCol="1" x14ac:dyDescent="0.25"/>
  <cols>
    <col min="1" max="1" width="11.44140625" style="17"/>
    <col min="2" max="2" width="11" style="18" customWidth="1" outlineLevel="1"/>
    <col min="3" max="3" width="30" style="18" customWidth="1" outlineLevel="1"/>
    <col min="4" max="4" width="15" style="18" customWidth="1" outlineLevel="1"/>
    <col min="5" max="5" width="35" style="18" customWidth="1" outlineLevel="1"/>
    <col min="6" max="6" width="10.109375" style="18" customWidth="1" outlineLevel="1"/>
    <col min="7" max="7" width="13" style="18" customWidth="1" outlineLevel="1"/>
    <col min="8" max="8" width="7.6640625" style="17" customWidth="1"/>
    <col min="9" max="9" width="30.6640625" style="17" customWidth="1"/>
    <col min="10" max="12" width="25.6640625" style="17" customWidth="1"/>
    <col min="13" max="13" width="6.109375" style="17" customWidth="1"/>
    <col min="14" max="14" width="30.6640625" style="17" customWidth="1"/>
    <col min="15" max="15" width="16.33203125" style="17" hidden="1" customWidth="1"/>
    <col min="16" max="16" width="4" style="17" customWidth="1"/>
    <col min="17" max="21" width="50.6640625" style="17" customWidth="1"/>
    <col min="22" max="16384" width="11.44140625" style="17"/>
  </cols>
  <sheetData>
    <row r="1" spans="2:22" ht="14.4" thickBot="1" x14ac:dyDescent="0.3"/>
    <row r="2" spans="2:22" ht="14.4" thickTop="1" x14ac:dyDescent="0.25">
      <c r="H2" s="39"/>
      <c r="I2" s="40"/>
      <c r="J2" s="40"/>
      <c r="K2" s="40"/>
      <c r="L2" s="40"/>
      <c r="M2" s="40"/>
      <c r="N2" s="40"/>
      <c r="O2" s="40"/>
      <c r="P2" s="40"/>
      <c r="Q2" s="40"/>
      <c r="R2" s="40"/>
      <c r="S2" s="40"/>
      <c r="T2" s="40"/>
      <c r="U2" s="40"/>
      <c r="V2" s="41"/>
    </row>
    <row r="3" spans="2:22" ht="37.5" customHeight="1" x14ac:dyDescent="0.25">
      <c r="H3" s="42"/>
      <c r="I3" s="169" t="s">
        <v>77</v>
      </c>
      <c r="J3" s="169"/>
      <c r="K3" s="169"/>
      <c r="L3" s="169"/>
      <c r="V3" s="43"/>
    </row>
    <row r="4" spans="2:22" ht="84" customHeight="1" x14ac:dyDescent="0.25">
      <c r="H4" s="42"/>
      <c r="V4" s="43"/>
    </row>
    <row r="5" spans="2:22" x14ac:dyDescent="0.25">
      <c r="B5" s="138" t="s">
        <v>25</v>
      </c>
      <c r="C5" s="138"/>
      <c r="D5" s="138"/>
      <c r="E5" s="138"/>
      <c r="F5" s="138"/>
      <c r="G5" s="138"/>
      <c r="H5" s="42"/>
      <c r="V5" s="43"/>
    </row>
    <row r="6" spans="2:22" ht="14.4" thickBot="1" x14ac:dyDescent="0.3">
      <c r="B6" s="18" t="s">
        <v>20</v>
      </c>
      <c r="C6" s="18" t="s">
        <v>180</v>
      </c>
      <c r="D6" s="18" t="s">
        <v>181</v>
      </c>
      <c r="E6" s="18" t="s">
        <v>21</v>
      </c>
      <c r="F6" s="18" t="s">
        <v>22</v>
      </c>
      <c r="G6" s="18" t="s">
        <v>23</v>
      </c>
      <c r="H6" s="42"/>
      <c r="N6" s="44" t="s">
        <v>26</v>
      </c>
      <c r="O6" s="18" t="s">
        <v>38</v>
      </c>
      <c r="P6" s="44"/>
      <c r="Q6" s="44" t="s">
        <v>28</v>
      </c>
      <c r="R6" s="44" t="s">
        <v>27</v>
      </c>
      <c r="S6" s="44" t="s">
        <v>29</v>
      </c>
      <c r="T6" s="44" t="s">
        <v>30</v>
      </c>
      <c r="U6" s="44" t="s">
        <v>35</v>
      </c>
      <c r="V6" s="43"/>
    </row>
    <row r="7" spans="2:22" ht="90" customHeight="1" thickTop="1" thickBot="1" x14ac:dyDescent="0.3">
      <c r="B7" s="114">
        <v>5</v>
      </c>
      <c r="C7" s="114">
        <v>5</v>
      </c>
      <c r="D7" s="114">
        <v>5</v>
      </c>
      <c r="E7" s="114">
        <v>1</v>
      </c>
      <c r="F7" s="114">
        <v>5</v>
      </c>
      <c r="G7" s="114">
        <v>5</v>
      </c>
      <c r="H7" s="42"/>
      <c r="I7" s="1" t="s">
        <v>78</v>
      </c>
      <c r="J7" s="8" t="s">
        <v>5</v>
      </c>
      <c r="K7" s="4" t="s">
        <v>241</v>
      </c>
      <c r="L7" s="12" t="s">
        <v>242</v>
      </c>
      <c r="N7" s="109" t="s">
        <v>33</v>
      </c>
      <c r="O7" s="17">
        <f>INDEX($B7:$G7,MATCH(Start!$G$14, $B$6:$G$6,0))*IF(N7=Backend!$E$5,1,IF(N7=Backend!$E$6,2,3))</f>
        <v>10</v>
      </c>
      <c r="Q7" s="124"/>
      <c r="R7" s="112"/>
      <c r="S7" s="112"/>
      <c r="T7" s="112"/>
      <c r="U7" s="112"/>
      <c r="V7" s="43"/>
    </row>
    <row r="8" spans="2:22" ht="90" customHeight="1" thickBot="1" x14ac:dyDescent="0.3">
      <c r="B8" s="114">
        <v>5</v>
      </c>
      <c r="C8" s="114">
        <v>5</v>
      </c>
      <c r="D8" s="114">
        <v>3</v>
      </c>
      <c r="E8" s="114">
        <v>5</v>
      </c>
      <c r="F8" s="114">
        <v>3</v>
      </c>
      <c r="G8" s="114">
        <v>3</v>
      </c>
      <c r="H8" s="42"/>
      <c r="I8" s="2" t="s">
        <v>247</v>
      </c>
      <c r="J8" s="50" t="s">
        <v>79</v>
      </c>
      <c r="K8" s="51" t="s">
        <v>80</v>
      </c>
      <c r="L8" s="52" t="s">
        <v>81</v>
      </c>
      <c r="N8" s="116" t="s">
        <v>34</v>
      </c>
      <c r="O8" s="17">
        <f>INDEX($B8:$G8,MATCH(Start!$G$14, $B$6:$G$6,0))*IF(N8=Backend!$E$5,1,IF(N8=Backend!$E$6,2,3))</f>
        <v>15</v>
      </c>
      <c r="Q8" s="124"/>
      <c r="R8" s="112"/>
      <c r="S8" s="112"/>
      <c r="T8" s="112"/>
      <c r="U8" s="112"/>
      <c r="V8" s="43"/>
    </row>
    <row r="9" spans="2:22" ht="90" customHeight="1" thickBot="1" x14ac:dyDescent="0.3">
      <c r="B9" s="114">
        <v>5</v>
      </c>
      <c r="C9" s="114">
        <v>5</v>
      </c>
      <c r="D9" s="114">
        <v>5</v>
      </c>
      <c r="E9" s="114">
        <v>5</v>
      </c>
      <c r="F9" s="114">
        <v>5</v>
      </c>
      <c r="G9" s="114">
        <v>5</v>
      </c>
      <c r="H9" s="42"/>
      <c r="I9" s="2" t="s">
        <v>82</v>
      </c>
      <c r="J9" s="50" t="s">
        <v>83</v>
      </c>
      <c r="K9" s="51" t="s">
        <v>84</v>
      </c>
      <c r="L9" s="52" t="s">
        <v>85</v>
      </c>
      <c r="N9" s="116" t="s">
        <v>32</v>
      </c>
      <c r="O9" s="17">
        <f>INDEX($B9:$G9,MATCH(Start!$G$14, $B$6:$G$6,0))*IF(N9=Backend!$E$5,1,IF(N9=Backend!$E$6,2,3))</f>
        <v>5</v>
      </c>
      <c r="Q9" s="124"/>
      <c r="R9" s="112"/>
      <c r="S9" s="112"/>
      <c r="T9" s="112"/>
      <c r="U9" s="112"/>
      <c r="V9" s="43"/>
    </row>
    <row r="10" spans="2:22" ht="90" customHeight="1" thickBot="1" x14ac:dyDescent="0.3">
      <c r="B10" s="114">
        <v>5</v>
      </c>
      <c r="C10" s="114">
        <v>5</v>
      </c>
      <c r="D10" s="114">
        <v>3</v>
      </c>
      <c r="E10" s="114">
        <v>3</v>
      </c>
      <c r="F10" s="114">
        <v>5</v>
      </c>
      <c r="G10" s="114">
        <v>1</v>
      </c>
      <c r="H10" s="42"/>
      <c r="I10" s="2" t="s">
        <v>248</v>
      </c>
      <c r="J10" s="50" t="s">
        <v>5</v>
      </c>
      <c r="K10" s="51" t="s">
        <v>86</v>
      </c>
      <c r="L10" s="52" t="s">
        <v>87</v>
      </c>
      <c r="N10" s="116" t="s">
        <v>32</v>
      </c>
      <c r="O10" s="17">
        <f>INDEX($B10:$G10,MATCH(Start!$G$14, $B$6:$G$6,0))*IF(N10=Backend!$E$5,1,IF(N10=Backend!$E$6,2,3))</f>
        <v>5</v>
      </c>
      <c r="Q10" s="124"/>
      <c r="R10" s="112"/>
      <c r="S10" s="112"/>
      <c r="T10" s="112"/>
      <c r="U10" s="112"/>
      <c r="V10" s="43"/>
    </row>
    <row r="11" spans="2:22" ht="90" customHeight="1" thickBot="1" x14ac:dyDescent="0.3">
      <c r="B11" s="114">
        <v>1</v>
      </c>
      <c r="C11" s="114">
        <v>1</v>
      </c>
      <c r="D11" s="114">
        <v>5</v>
      </c>
      <c r="E11" s="114">
        <v>1</v>
      </c>
      <c r="F11" s="114">
        <v>5</v>
      </c>
      <c r="G11" s="114">
        <v>5</v>
      </c>
      <c r="H11" s="42"/>
      <c r="I11" s="2" t="s">
        <v>178</v>
      </c>
      <c r="J11" s="50" t="s">
        <v>88</v>
      </c>
      <c r="K11" s="51" t="s">
        <v>89</v>
      </c>
      <c r="L11" s="52" t="s">
        <v>90</v>
      </c>
      <c r="N11" s="116" t="s">
        <v>32</v>
      </c>
      <c r="O11" s="17">
        <f>INDEX($B11:$G11,MATCH(Start!$G$14, $B$6:$G$6,0))*IF(N11=Backend!$E$5,1,IF(N11=Backend!$E$6,2,3))</f>
        <v>1</v>
      </c>
      <c r="Q11" s="124"/>
      <c r="R11" s="112"/>
      <c r="S11" s="112"/>
      <c r="T11" s="112"/>
      <c r="U11" s="112"/>
      <c r="V11" s="43"/>
    </row>
    <row r="12" spans="2:22" ht="90" customHeight="1" thickBot="1" x14ac:dyDescent="0.3">
      <c r="B12" s="114">
        <v>5</v>
      </c>
      <c r="C12" s="114">
        <v>3</v>
      </c>
      <c r="D12" s="114">
        <v>1</v>
      </c>
      <c r="E12" s="114">
        <v>3</v>
      </c>
      <c r="F12" s="114">
        <v>1</v>
      </c>
      <c r="G12" s="114">
        <v>3</v>
      </c>
      <c r="H12" s="42"/>
      <c r="I12" s="2" t="s">
        <v>91</v>
      </c>
      <c r="J12" s="50" t="s">
        <v>54</v>
      </c>
      <c r="K12" s="51" t="s">
        <v>55</v>
      </c>
      <c r="L12" s="52" t="s">
        <v>56</v>
      </c>
      <c r="N12" s="116" t="s">
        <v>32</v>
      </c>
      <c r="O12" s="17">
        <f>INDEX($B12:$G12,MATCH(Start!$G$14, $B$6:$G$6,0))*IF(N12=Backend!$E$5,1,IF(N12=Backend!$E$6,2,3))</f>
        <v>3</v>
      </c>
      <c r="Q12" s="124"/>
      <c r="R12" s="112"/>
      <c r="S12" s="112"/>
      <c r="T12" s="112"/>
      <c r="U12" s="112"/>
      <c r="V12" s="43"/>
    </row>
    <row r="13" spans="2:22" ht="90" customHeight="1" thickBot="1" x14ac:dyDescent="0.3">
      <c r="B13" s="114">
        <v>5</v>
      </c>
      <c r="C13" s="114">
        <v>3</v>
      </c>
      <c r="D13" s="114">
        <v>1</v>
      </c>
      <c r="E13" s="114">
        <v>5</v>
      </c>
      <c r="F13" s="114">
        <v>1</v>
      </c>
      <c r="G13" s="114">
        <v>3</v>
      </c>
      <c r="H13" s="42"/>
      <c r="I13" s="2" t="s">
        <v>244</v>
      </c>
      <c r="J13" s="50" t="s">
        <v>92</v>
      </c>
      <c r="K13" s="51" t="s">
        <v>93</v>
      </c>
      <c r="L13" s="52" t="s">
        <v>94</v>
      </c>
      <c r="N13" s="116" t="s">
        <v>32</v>
      </c>
      <c r="O13" s="17">
        <f>INDEX($B13:$G13,MATCH(Start!$G$14, $B$6:$G$6,0))*IF(N13=Backend!$E$5,1,IF(N13=Backend!$E$6,2,3))</f>
        <v>3</v>
      </c>
      <c r="Q13" s="124"/>
      <c r="R13" s="112"/>
      <c r="S13" s="112"/>
      <c r="T13" s="112"/>
      <c r="U13" s="112"/>
      <c r="V13" s="43"/>
    </row>
    <row r="14" spans="2:22" ht="90" customHeight="1" thickBot="1" x14ac:dyDescent="0.3">
      <c r="B14" s="114">
        <v>5</v>
      </c>
      <c r="C14" s="114">
        <v>5</v>
      </c>
      <c r="D14" s="114">
        <v>5</v>
      </c>
      <c r="E14" s="114">
        <v>3</v>
      </c>
      <c r="F14" s="114">
        <v>5</v>
      </c>
      <c r="G14" s="114">
        <v>3</v>
      </c>
      <c r="H14" s="42"/>
      <c r="I14" s="2" t="s">
        <v>243</v>
      </c>
      <c r="J14" s="10" t="s">
        <v>95</v>
      </c>
      <c r="K14" s="6" t="s">
        <v>96</v>
      </c>
      <c r="L14" s="14" t="s">
        <v>97</v>
      </c>
      <c r="N14" s="110" t="s">
        <v>33</v>
      </c>
      <c r="O14" s="17">
        <f>INDEX($B14:$G14,MATCH(Start!$G$14, $B$6:$G$6,0))*IF(N14=Backend!$E$5,1,IF(N14=Backend!$E$6,2,3))</f>
        <v>10</v>
      </c>
      <c r="Q14" s="124"/>
      <c r="R14" s="112"/>
      <c r="S14" s="112"/>
      <c r="T14" s="112"/>
      <c r="U14" s="112"/>
      <c r="V14" s="43"/>
    </row>
    <row r="15" spans="2:22" ht="111" customHeight="1" thickBot="1" x14ac:dyDescent="0.3">
      <c r="B15" s="114">
        <v>5</v>
      </c>
      <c r="C15" s="114">
        <v>5</v>
      </c>
      <c r="D15" s="114">
        <v>3</v>
      </c>
      <c r="E15" s="114">
        <v>3</v>
      </c>
      <c r="F15" s="114">
        <v>3</v>
      </c>
      <c r="G15" s="114">
        <v>3</v>
      </c>
      <c r="H15" s="42"/>
      <c r="I15" s="2" t="s">
        <v>196</v>
      </c>
      <c r="J15" s="10" t="s">
        <v>197</v>
      </c>
      <c r="K15" s="6" t="s">
        <v>198</v>
      </c>
      <c r="L15" s="14" t="s">
        <v>200</v>
      </c>
      <c r="N15" s="110" t="s">
        <v>33</v>
      </c>
      <c r="Q15" s="124"/>
      <c r="R15" s="112"/>
      <c r="S15" s="112"/>
      <c r="T15" s="112"/>
      <c r="U15" s="112"/>
      <c r="V15" s="43"/>
    </row>
    <row r="16" spans="2:22" ht="103.5" customHeight="1" thickBot="1" x14ac:dyDescent="0.3">
      <c r="B16" s="114">
        <v>5</v>
      </c>
      <c r="C16" s="114">
        <v>5</v>
      </c>
      <c r="D16" s="114">
        <v>3</v>
      </c>
      <c r="E16" s="114">
        <v>3</v>
      </c>
      <c r="F16" s="114">
        <v>3</v>
      </c>
      <c r="G16" s="114">
        <v>3</v>
      </c>
      <c r="H16" s="42"/>
      <c r="I16" s="2" t="s">
        <v>245</v>
      </c>
      <c r="J16" s="10" t="s">
        <v>98</v>
      </c>
      <c r="K16" s="6" t="s">
        <v>199</v>
      </c>
      <c r="L16" s="14" t="s">
        <v>201</v>
      </c>
      <c r="N16" s="110" t="s">
        <v>32</v>
      </c>
      <c r="O16" s="17">
        <f>INDEX($B16:$G16,MATCH(Start!$G$14, $B$6:$G$6,0))*IF(N16=Backend!$E$5,1,IF(N16=Backend!$E$6,2,3))</f>
        <v>5</v>
      </c>
      <c r="Q16" s="124"/>
      <c r="R16" s="112"/>
      <c r="S16" s="112"/>
      <c r="T16" s="112"/>
      <c r="U16" s="112"/>
      <c r="V16" s="43"/>
    </row>
    <row r="17" spans="2:22" ht="90" customHeight="1" thickBot="1" x14ac:dyDescent="0.3">
      <c r="B17" s="114">
        <v>1</v>
      </c>
      <c r="C17" s="114">
        <v>5</v>
      </c>
      <c r="D17" s="114">
        <v>1</v>
      </c>
      <c r="E17" s="114">
        <v>1</v>
      </c>
      <c r="F17" s="114">
        <v>3</v>
      </c>
      <c r="G17" s="114">
        <v>3</v>
      </c>
      <c r="H17" s="42"/>
      <c r="I17" s="2" t="s">
        <v>99</v>
      </c>
      <c r="J17" s="10" t="s">
        <v>100</v>
      </c>
      <c r="K17" s="6" t="s">
        <v>101</v>
      </c>
      <c r="L17" s="14" t="s">
        <v>215</v>
      </c>
      <c r="N17" s="110" t="s">
        <v>32</v>
      </c>
      <c r="O17" s="17">
        <f>INDEX($B17:$G17,MATCH(Start!$G$14, $B$6:$G$6,0))*IF(N17=Backend!$E$5,1,IF(N17=Backend!$E$6,2,3))</f>
        <v>5</v>
      </c>
      <c r="Q17" s="124"/>
      <c r="R17" s="112"/>
      <c r="S17" s="112"/>
      <c r="T17" s="112"/>
      <c r="U17" s="112"/>
      <c r="V17" s="43"/>
    </row>
    <row r="18" spans="2:22" ht="90" customHeight="1" thickBot="1" x14ac:dyDescent="0.3">
      <c r="B18" s="114">
        <v>3</v>
      </c>
      <c r="C18" s="114">
        <v>3</v>
      </c>
      <c r="D18" s="114">
        <v>5</v>
      </c>
      <c r="E18" s="114">
        <v>1</v>
      </c>
      <c r="F18" s="114">
        <v>5</v>
      </c>
      <c r="G18" s="114">
        <v>5</v>
      </c>
      <c r="H18" s="42"/>
      <c r="I18" s="3" t="s">
        <v>246</v>
      </c>
      <c r="J18" s="11" t="s">
        <v>102</v>
      </c>
      <c r="K18" s="7" t="s">
        <v>103</v>
      </c>
      <c r="L18" s="15" t="s">
        <v>104</v>
      </c>
      <c r="N18" s="111" t="s">
        <v>33</v>
      </c>
      <c r="O18" s="17">
        <f>INDEX($B18:$G18,MATCH(Start!$G$14, $B$6:$G$6,0))*IF(N18=Backend!$E$5,1,IF(N18=Backend!$E$6,2,3))</f>
        <v>6</v>
      </c>
      <c r="Q18" s="124"/>
      <c r="R18" s="112"/>
      <c r="S18" s="112"/>
      <c r="T18" s="112"/>
      <c r="U18" s="112"/>
      <c r="V18" s="43"/>
    </row>
    <row r="19" spans="2:22" ht="15" thickTop="1" thickBot="1" x14ac:dyDescent="0.3">
      <c r="B19" s="49">
        <f>SUM(B7:B18)</f>
        <v>50</v>
      </c>
      <c r="C19" s="35">
        <f t="shared" ref="C19:G19" si="0">SUM(C7:C18)</f>
        <v>50</v>
      </c>
      <c r="D19" s="35">
        <f t="shared" si="0"/>
        <v>40</v>
      </c>
      <c r="E19" s="35">
        <f t="shared" si="0"/>
        <v>34</v>
      </c>
      <c r="F19" s="35">
        <f t="shared" si="0"/>
        <v>44</v>
      </c>
      <c r="G19" s="35">
        <f t="shared" si="0"/>
        <v>42</v>
      </c>
      <c r="H19" s="42"/>
      <c r="V19" s="43"/>
    </row>
    <row r="20" spans="2:22" ht="23.4" thickBot="1" x14ac:dyDescent="0.45">
      <c r="H20" s="42"/>
      <c r="T20" s="170" t="s">
        <v>153</v>
      </c>
      <c r="U20" s="171"/>
      <c r="V20" s="43"/>
    </row>
    <row r="21" spans="2:22" ht="14.4" thickBot="1" x14ac:dyDescent="0.3">
      <c r="H21" s="45"/>
      <c r="I21" s="46"/>
      <c r="J21" s="46"/>
      <c r="K21" s="46"/>
      <c r="L21" s="46"/>
      <c r="M21" s="46"/>
      <c r="N21" s="46"/>
      <c r="O21" s="46"/>
      <c r="P21" s="46"/>
      <c r="Q21" s="46"/>
      <c r="R21" s="46"/>
      <c r="S21" s="46"/>
      <c r="T21" s="46"/>
      <c r="U21" s="46"/>
      <c r="V21" s="47"/>
    </row>
    <row r="22" spans="2:22" ht="14.4" thickTop="1" x14ac:dyDescent="0.25"/>
    <row r="24" spans="2:22" ht="17.399999999999999" x14ac:dyDescent="0.3">
      <c r="I24" s="16" t="s">
        <v>133</v>
      </c>
    </row>
    <row r="26" spans="2:22" x14ac:dyDescent="0.25">
      <c r="I26" s="34">
        <f>SUM(O7:O18)/INDEX(B19:G19,MATCH(Start!$G$14,$B$6:$G$6,0))</f>
        <v>1.36</v>
      </c>
    </row>
  </sheetData>
  <sheetProtection algorithmName="SHA-512" hashValue="JXfG8KzoavTPUkGpz0LIIZLKHptrmPBQjR074QYD/os9MZqJ172+K1qkVCzopzdFguk8oFCTh34yVps/VI+H1A==" saltValue="U0kMou3YIgQSIR9oCzvt9w==" spinCount="100000" sheet="1" formatColumns="0"/>
  <mergeCells count="3">
    <mergeCell ref="I3:L3"/>
    <mergeCell ref="B5:G5"/>
    <mergeCell ref="T20:U20"/>
  </mergeCells>
  <hyperlinks>
    <hyperlink ref="T20" location="'Tracking&amp;Reporting'!N7" display="Next Step (Tracking &amp; Reporting)" xr:uid="{3665EF60-924E-466D-8C70-D7CEC41FCF34}"/>
    <hyperlink ref="I12" location="'Explanation of Terms'!C29" display="LCA-Assessment" xr:uid="{45C34D83-4E22-4D3F-B137-A684892CF748}"/>
    <hyperlink ref="I17" location="'Explanation of Terms'!C32" display="Green Leases" xr:uid="{3933E5F7-588F-4301-B594-223D23B60DC6}"/>
  </hyperlinks>
  <pageMargins left="0.7" right="0.7" top="0.78740157499999996" bottom="0.78740157499999996"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65101E81-FCB5-4919-8D45-6B31ECA47C9C}">
          <x14:formula1>
            <xm:f>Backend!$E$5:$E$7</xm:f>
          </x14:formula1>
          <xm:sqref>N7:N18</xm:sqref>
        </x14:dataValidation>
        <x14:dataValidation type="list" allowBlank="1" showInputMessage="1" showErrorMessage="1" xr:uid="{6FBE7EDD-23D0-47A8-9129-7EE61B083E2C}">
          <x14:formula1>
            <xm:f>Backend!$K$5:$K$7</xm:f>
          </x14:formula1>
          <xm:sqref>Q7:Q18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BCF1F-6850-4ECE-BF1A-6AFBC7F250EE}">
  <sheetPr codeName="Tabelle6">
    <tabColor theme="9" tint="0.39997558519241921"/>
  </sheetPr>
  <dimension ref="B1:V21"/>
  <sheetViews>
    <sheetView zoomScale="50" zoomScaleNormal="50" workbookViewId="0">
      <selection activeCell="N11" sqref="N11"/>
    </sheetView>
  </sheetViews>
  <sheetFormatPr defaultColWidth="11.44140625" defaultRowHeight="13.8" outlineLevelCol="1" x14ac:dyDescent="0.25"/>
  <cols>
    <col min="1" max="1" width="11.44140625" style="17"/>
    <col min="2" max="2" width="11" style="18" hidden="1" customWidth="1" outlineLevel="1"/>
    <col min="3" max="3" width="33" style="18" hidden="1" customWidth="1" outlineLevel="1"/>
    <col min="4" max="4" width="14.109375" style="18" hidden="1" customWidth="1" outlineLevel="1"/>
    <col min="5" max="5" width="35" style="18" hidden="1" customWidth="1" outlineLevel="1"/>
    <col min="6" max="6" width="10.109375" style="18" hidden="1" customWidth="1" outlineLevel="1"/>
    <col min="7" max="7" width="13" style="18" hidden="1" customWidth="1" outlineLevel="1"/>
    <col min="8" max="8" width="7.6640625" style="17" customWidth="1" collapsed="1"/>
    <col min="9" max="9" width="30.6640625" style="17" customWidth="1"/>
    <col min="10" max="12" width="25.6640625" style="17" customWidth="1"/>
    <col min="13" max="13" width="6.109375" style="17" customWidth="1"/>
    <col min="14" max="14" width="30.6640625" style="17" customWidth="1"/>
    <col min="15" max="15" width="16.33203125" style="17" hidden="1" customWidth="1"/>
    <col min="16" max="16" width="4" style="17" customWidth="1"/>
    <col min="17" max="21" width="50.6640625" style="17" customWidth="1"/>
    <col min="22" max="16384" width="11.44140625" style="17"/>
  </cols>
  <sheetData>
    <row r="1" spans="2:22" ht="14.4" thickBot="1" x14ac:dyDescent="0.3"/>
    <row r="2" spans="2:22" ht="14.4" thickTop="1" x14ac:dyDescent="0.25">
      <c r="H2" s="39"/>
      <c r="I2" s="40"/>
      <c r="J2" s="40"/>
      <c r="K2" s="40"/>
      <c r="L2" s="40"/>
      <c r="M2" s="40"/>
      <c r="N2" s="40"/>
      <c r="O2" s="40"/>
      <c r="P2" s="40"/>
      <c r="Q2" s="40"/>
      <c r="R2" s="40"/>
      <c r="S2" s="40"/>
      <c r="T2" s="40"/>
      <c r="U2" s="40"/>
      <c r="V2" s="41"/>
    </row>
    <row r="3" spans="2:22" ht="37.5" customHeight="1" x14ac:dyDescent="0.25">
      <c r="H3" s="42"/>
      <c r="I3" s="169" t="s">
        <v>105</v>
      </c>
      <c r="J3" s="169"/>
      <c r="K3" s="169"/>
      <c r="L3" s="169"/>
      <c r="V3" s="43"/>
    </row>
    <row r="4" spans="2:22" ht="84" customHeight="1" x14ac:dyDescent="0.25">
      <c r="H4" s="42"/>
      <c r="V4" s="43"/>
    </row>
    <row r="5" spans="2:22" x14ac:dyDescent="0.25">
      <c r="B5" s="138" t="s">
        <v>25</v>
      </c>
      <c r="C5" s="138"/>
      <c r="D5" s="138"/>
      <c r="E5" s="138"/>
      <c r="F5" s="138"/>
      <c r="G5" s="138"/>
      <c r="H5" s="42"/>
      <c r="V5" s="43"/>
    </row>
    <row r="6" spans="2:22" ht="14.4" thickBot="1" x14ac:dyDescent="0.3">
      <c r="B6" s="18" t="s">
        <v>20</v>
      </c>
      <c r="C6" s="18" t="s">
        <v>180</v>
      </c>
      <c r="D6" s="18" t="s">
        <v>181</v>
      </c>
      <c r="E6" s="18" t="s">
        <v>21</v>
      </c>
      <c r="F6" s="18" t="s">
        <v>22</v>
      </c>
      <c r="G6" s="18" t="s">
        <v>23</v>
      </c>
      <c r="H6" s="42"/>
      <c r="N6" s="44" t="s">
        <v>26</v>
      </c>
      <c r="O6" s="18" t="s">
        <v>38</v>
      </c>
      <c r="P6" s="44"/>
      <c r="Q6" s="44" t="s">
        <v>28</v>
      </c>
      <c r="R6" s="44" t="s">
        <v>27</v>
      </c>
      <c r="S6" s="44" t="s">
        <v>29</v>
      </c>
      <c r="T6" s="44" t="s">
        <v>30</v>
      </c>
      <c r="U6" s="44" t="s">
        <v>35</v>
      </c>
      <c r="V6" s="43"/>
    </row>
    <row r="7" spans="2:22" ht="90" customHeight="1" thickTop="1" thickBot="1" x14ac:dyDescent="0.3">
      <c r="B7" s="114">
        <v>5</v>
      </c>
      <c r="C7" s="114">
        <v>5</v>
      </c>
      <c r="D7" s="114">
        <v>5</v>
      </c>
      <c r="E7" s="114">
        <v>5</v>
      </c>
      <c r="F7" s="114">
        <v>5</v>
      </c>
      <c r="G7" s="114">
        <v>5</v>
      </c>
      <c r="H7" s="42"/>
      <c r="I7" s="1" t="s">
        <v>106</v>
      </c>
      <c r="J7" s="8" t="s">
        <v>107</v>
      </c>
      <c r="K7" s="4" t="s">
        <v>108</v>
      </c>
      <c r="L7" s="12" t="s">
        <v>171</v>
      </c>
      <c r="N7" s="109" t="s">
        <v>33</v>
      </c>
      <c r="O7" s="17">
        <f>INDEX($B7:$G7,MATCH(Start!$G$14, $B$6:$G$6,0))*IF(N7=Backend!$E$5,1,IF(N7=Backend!$E$6,2,3))</f>
        <v>10</v>
      </c>
      <c r="Q7" s="124"/>
      <c r="R7" s="112"/>
      <c r="S7" s="112"/>
      <c r="T7" s="112"/>
      <c r="U7" s="112"/>
      <c r="V7" s="43"/>
    </row>
    <row r="8" spans="2:22" ht="90" customHeight="1" thickBot="1" x14ac:dyDescent="0.3">
      <c r="B8" s="114">
        <v>5</v>
      </c>
      <c r="C8" s="114">
        <v>5</v>
      </c>
      <c r="D8" s="114">
        <v>3</v>
      </c>
      <c r="E8" s="114">
        <v>5</v>
      </c>
      <c r="F8" s="114">
        <v>5</v>
      </c>
      <c r="G8" s="114">
        <v>1</v>
      </c>
      <c r="H8" s="42"/>
      <c r="I8" s="2" t="s">
        <v>254</v>
      </c>
      <c r="J8" s="9" t="s">
        <v>109</v>
      </c>
      <c r="K8" s="5" t="s">
        <v>110</v>
      </c>
      <c r="L8" s="13" t="s">
        <v>111</v>
      </c>
      <c r="N8" s="110" t="s">
        <v>34</v>
      </c>
      <c r="O8" s="17">
        <f>INDEX($B8:$G8,MATCH(Start!$G$14, $B$6:$G$6,0))*IF(N8=Backend!$E$5,1,IF(N8=Backend!$E$6,2,3))</f>
        <v>15</v>
      </c>
      <c r="Q8" s="124"/>
      <c r="R8" s="112"/>
      <c r="S8" s="112"/>
      <c r="T8" s="112"/>
      <c r="U8" s="112"/>
      <c r="V8" s="43"/>
    </row>
    <row r="9" spans="2:22" ht="90" customHeight="1" thickBot="1" x14ac:dyDescent="0.3">
      <c r="B9" s="114">
        <v>5</v>
      </c>
      <c r="C9" s="114">
        <v>5</v>
      </c>
      <c r="D9" s="114">
        <v>5</v>
      </c>
      <c r="E9" s="114">
        <v>5</v>
      </c>
      <c r="F9" s="114">
        <v>5</v>
      </c>
      <c r="G9" s="114">
        <v>3</v>
      </c>
      <c r="H9" s="42"/>
      <c r="I9" s="2" t="s">
        <v>255</v>
      </c>
      <c r="J9" s="10" t="s">
        <v>112</v>
      </c>
      <c r="K9" s="6" t="s">
        <v>113</v>
      </c>
      <c r="L9" s="14" t="s">
        <v>114</v>
      </c>
      <c r="N9" s="110" t="s">
        <v>33</v>
      </c>
      <c r="O9" s="17">
        <f>INDEX($B9:$G9,MATCH(Start!$G$14, $B$6:$G$6,0))*IF(N9=Backend!$E$5,1,IF(N9=Backend!$E$6,2,3))</f>
        <v>10</v>
      </c>
      <c r="Q9" s="124"/>
      <c r="R9" s="112"/>
      <c r="S9" s="112"/>
      <c r="T9" s="112"/>
      <c r="U9" s="112"/>
      <c r="V9" s="43"/>
    </row>
    <row r="10" spans="2:22" ht="90" customHeight="1" thickBot="1" x14ac:dyDescent="0.3">
      <c r="B10" s="114">
        <v>5</v>
      </c>
      <c r="C10" s="114">
        <v>5</v>
      </c>
      <c r="D10" s="114">
        <v>5</v>
      </c>
      <c r="E10" s="114">
        <v>3</v>
      </c>
      <c r="F10" s="114">
        <v>5</v>
      </c>
      <c r="G10" s="114">
        <v>3</v>
      </c>
      <c r="H10" s="42"/>
      <c r="I10" s="2" t="s">
        <v>115</v>
      </c>
      <c r="J10" s="10" t="s">
        <v>116</v>
      </c>
      <c r="K10" s="6" t="s">
        <v>117</v>
      </c>
      <c r="L10" s="14" t="s">
        <v>118</v>
      </c>
      <c r="N10" s="110" t="s">
        <v>32</v>
      </c>
      <c r="O10" s="17">
        <f>INDEX($B10:$G10,MATCH(Start!$G$14, $B$6:$G$6,0))*IF(N10=Backend!$E$5,1,IF(N10=Backend!$E$6,2,3))</f>
        <v>5</v>
      </c>
      <c r="Q10" s="124"/>
      <c r="R10" s="112"/>
      <c r="S10" s="112"/>
      <c r="T10" s="112"/>
      <c r="U10" s="112"/>
      <c r="V10" s="43"/>
    </row>
    <row r="11" spans="2:22" ht="90" customHeight="1" thickBot="1" x14ac:dyDescent="0.3">
      <c r="B11" s="114">
        <v>5</v>
      </c>
      <c r="C11" s="114">
        <v>5</v>
      </c>
      <c r="D11" s="114">
        <v>5</v>
      </c>
      <c r="E11" s="114">
        <v>3</v>
      </c>
      <c r="F11" s="114">
        <v>5</v>
      </c>
      <c r="G11" s="114">
        <v>3</v>
      </c>
      <c r="H11" s="42"/>
      <c r="I11" s="2" t="s">
        <v>119</v>
      </c>
      <c r="J11" s="10" t="s">
        <v>120</v>
      </c>
      <c r="K11" s="6" t="s">
        <v>121</v>
      </c>
      <c r="L11" s="14" t="s">
        <v>122</v>
      </c>
      <c r="N11" s="110" t="s">
        <v>33</v>
      </c>
      <c r="O11" s="17">
        <f>INDEX($B11:$G11,MATCH(Start!$G$14, $B$6:$G$6,0))*IF(N11=Backend!$E$5,1,IF(N11=Backend!$E$6,2,3))</f>
        <v>10</v>
      </c>
      <c r="Q11" s="124"/>
      <c r="R11" s="112"/>
      <c r="S11" s="112"/>
      <c r="T11" s="112"/>
      <c r="U11" s="112"/>
      <c r="V11" s="43"/>
    </row>
    <row r="12" spans="2:22" ht="105.75" customHeight="1" thickBot="1" x14ac:dyDescent="0.3">
      <c r="B12" s="114">
        <v>5</v>
      </c>
      <c r="C12" s="114">
        <v>5</v>
      </c>
      <c r="D12" s="114">
        <v>5</v>
      </c>
      <c r="E12" s="114">
        <v>5</v>
      </c>
      <c r="F12" s="114">
        <v>5</v>
      </c>
      <c r="G12" s="114">
        <v>5</v>
      </c>
      <c r="H12" s="42"/>
      <c r="I12" s="2" t="s">
        <v>123</v>
      </c>
      <c r="J12" s="10" t="s">
        <v>124</v>
      </c>
      <c r="K12" s="6" t="s">
        <v>125</v>
      </c>
      <c r="L12" s="14" t="s">
        <v>126</v>
      </c>
      <c r="N12" s="110" t="s">
        <v>32</v>
      </c>
      <c r="O12" s="17">
        <f>INDEX($B12:$G12,MATCH(Start!$G$14, $B$6:$G$6,0))*IF(N12=Backend!$E$5,1,IF(N12=Backend!$E$6,2,3))</f>
        <v>5</v>
      </c>
      <c r="Q12" s="124"/>
      <c r="R12" s="112"/>
      <c r="S12" s="112"/>
      <c r="T12" s="112"/>
      <c r="U12" s="112"/>
      <c r="V12" s="43"/>
    </row>
    <row r="13" spans="2:22" ht="90" customHeight="1" thickBot="1" x14ac:dyDescent="0.3">
      <c r="B13" s="114">
        <v>5</v>
      </c>
      <c r="C13" s="114">
        <v>5</v>
      </c>
      <c r="D13" s="114">
        <v>1</v>
      </c>
      <c r="E13" s="114">
        <v>3</v>
      </c>
      <c r="F13" s="114">
        <v>1</v>
      </c>
      <c r="G13" s="114">
        <v>1</v>
      </c>
      <c r="H13" s="42"/>
      <c r="I13" s="3" t="s">
        <v>4</v>
      </c>
      <c r="J13" s="11" t="s">
        <v>127</v>
      </c>
      <c r="K13" s="7" t="s">
        <v>128</v>
      </c>
      <c r="L13" s="15" t="s">
        <v>216</v>
      </c>
      <c r="N13" s="111" t="s">
        <v>33</v>
      </c>
      <c r="O13" s="17">
        <f>INDEX($B13:$G13,MATCH(Start!$G$14, $B$6:$G$6,0))*IF(N13=Backend!$E$5,1,IF(N13=Backend!$E$6,2,3))</f>
        <v>10</v>
      </c>
      <c r="Q13" s="124"/>
      <c r="R13" s="112"/>
      <c r="S13" s="112"/>
      <c r="T13" s="112"/>
      <c r="U13" s="112"/>
      <c r="V13" s="43"/>
    </row>
    <row r="14" spans="2:22" ht="15" thickTop="1" thickBot="1" x14ac:dyDescent="0.3">
      <c r="B14" s="49">
        <f>SUM(B7:B13)</f>
        <v>35</v>
      </c>
      <c r="C14" s="35">
        <f t="shared" ref="C14:G14" si="0">SUM(C7:C13)</f>
        <v>35</v>
      </c>
      <c r="D14" s="35">
        <f t="shared" si="0"/>
        <v>29</v>
      </c>
      <c r="E14" s="35">
        <f t="shared" si="0"/>
        <v>29</v>
      </c>
      <c r="F14" s="35">
        <f t="shared" si="0"/>
        <v>31</v>
      </c>
      <c r="G14" s="35">
        <f t="shared" si="0"/>
        <v>21</v>
      </c>
      <c r="H14" s="42"/>
      <c r="V14" s="43"/>
    </row>
    <row r="15" spans="2:22" ht="23.4" thickBot="1" x14ac:dyDescent="0.45">
      <c r="H15" s="42"/>
      <c r="U15" s="107" t="s">
        <v>152</v>
      </c>
      <c r="V15" s="43"/>
    </row>
    <row r="16" spans="2:22" ht="14.4" thickBot="1" x14ac:dyDescent="0.3">
      <c r="H16" s="45"/>
      <c r="I16" s="46"/>
      <c r="J16" s="46"/>
      <c r="K16" s="46"/>
      <c r="L16" s="46"/>
      <c r="M16" s="46"/>
      <c r="N16" s="46"/>
      <c r="O16" s="46"/>
      <c r="P16" s="46"/>
      <c r="Q16" s="46"/>
      <c r="R16" s="46"/>
      <c r="S16" s="46"/>
      <c r="T16" s="46"/>
      <c r="U16" s="46"/>
      <c r="V16" s="47"/>
    </row>
    <row r="17" spans="9:9" ht="14.4" thickTop="1" x14ac:dyDescent="0.25"/>
    <row r="19" spans="9:9" ht="17.399999999999999" x14ac:dyDescent="0.3">
      <c r="I19" s="16" t="s">
        <v>134</v>
      </c>
    </row>
    <row r="21" spans="9:9" x14ac:dyDescent="0.25">
      <c r="I21" s="34">
        <f>SUM(O7:O13)/INDEX(B14:G14,MATCH(Start!$G$14,$B$6:$G$6,0))</f>
        <v>1.8571428571428572</v>
      </c>
    </row>
  </sheetData>
  <sheetProtection algorithmName="SHA-512" hashValue="9RDqoNOqNgg5yMKLdufomiEgRY6P9KSwLb2xN+xnbSlSm7VT4GLKpsGN7S9kcJ9+oV7baJHK2O1sS//pVHnqOQ==" saltValue="fmsPSOrKQ5puoH66ZYraQg==" spinCount="100000" sheet="1" formatColumns="0"/>
  <mergeCells count="2">
    <mergeCell ref="I3:L3"/>
    <mergeCell ref="B5:G5"/>
  </mergeCells>
  <hyperlinks>
    <hyperlink ref="U15" location="Results!A1" display="See Results" xr:uid="{94B12FC3-5089-41E7-865F-1CF685BD39FB}"/>
  </hyperlinks>
  <pageMargins left="0.7" right="0.7" top="0.78740157499999996" bottom="0.78740157499999996"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E5407352-D946-4EEE-B2D5-995AB3197AF3}">
          <x14:formula1>
            <xm:f>Backend!$E$5:$E$7</xm:f>
          </x14:formula1>
          <xm:sqref>N7:N13</xm:sqref>
        </x14:dataValidation>
        <x14:dataValidation type="list" allowBlank="1" showInputMessage="1" showErrorMessage="1" xr:uid="{CF74885C-0203-44EF-A01C-835390B5E412}">
          <x14:formula1>
            <xm:f>Backend!$K$5:$K$7</xm:f>
          </x14:formula1>
          <xm:sqref>Q7:Q13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56093-28C7-4A71-A27D-17F6E5E2F2D6}">
  <sheetPr>
    <tabColor theme="1"/>
  </sheetPr>
  <dimension ref="D8:D11"/>
  <sheetViews>
    <sheetView workbookViewId="0">
      <selection activeCell="L14" sqref="L14"/>
    </sheetView>
  </sheetViews>
  <sheetFormatPr defaultColWidth="11.44140625" defaultRowHeight="13.8" x14ac:dyDescent="0.25"/>
  <cols>
    <col min="1" max="16384" width="11.44140625" style="17"/>
  </cols>
  <sheetData>
    <row r="8" spans="4:4" x14ac:dyDescent="0.25">
      <c r="D8" s="17" t="s">
        <v>146</v>
      </c>
    </row>
    <row r="11" spans="4:4" ht="35.4" x14ac:dyDescent="0.6">
      <c r="D11" s="106" t="s">
        <v>148</v>
      </c>
    </row>
  </sheetData>
  <sheetProtection algorithmName="SHA-512" hashValue="vbEnREZKNIlnkQXwm9MKU/k+x82oN17GfFfoZtluJJ5wvg4xY9YzjueMIzaZknDJhbi+7GSmUfjKeWU/MQlcig==" saltValue="lw1wnKAcJ1plfpXxIa4BIg==" spinCount="100000" sheet="1" objects="1" scenarios="1"/>
  <hyperlinks>
    <hyperlink ref="D11" location="Results!N7" display="Output" xr:uid="{9A6C294C-22FF-4775-B6D3-7787EC98462A}"/>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Start</vt:lpstr>
      <vt:lpstr>How to Use</vt:lpstr>
      <vt:lpstr>Input -&gt;</vt:lpstr>
      <vt:lpstr>Targets</vt:lpstr>
      <vt:lpstr>Strategy</vt:lpstr>
      <vt:lpstr>Organizational Structure</vt:lpstr>
      <vt:lpstr>Operational Measures</vt:lpstr>
      <vt:lpstr>Tracking&amp;Reporting</vt:lpstr>
      <vt:lpstr>Output -&gt;</vt:lpstr>
      <vt:lpstr>Results</vt:lpstr>
      <vt:lpstr>Explanation of Terms</vt:lpstr>
      <vt:lpstr>Print</vt:lpstr>
      <vt:lpstr>Backend</vt:lpstr>
      <vt:lpstr>Print!Print_Area</vt:lpstr>
      <vt:lpstr>Results!Print_Area</vt:lpstr>
    </vt:vector>
  </TitlesOfParts>
  <Company>Universitaet Regensburg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Höhn</dc:creator>
  <cp:lastModifiedBy>Julia Wein</cp:lastModifiedBy>
  <cp:lastPrinted>2024-04-25T12:35:45Z</cp:lastPrinted>
  <dcterms:created xsi:type="dcterms:W3CDTF">2023-03-11T12:33:17Z</dcterms:created>
  <dcterms:modified xsi:type="dcterms:W3CDTF">2024-04-25T13:11:11Z</dcterms:modified>
</cp:coreProperties>
</file>